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445" tabRatio="412"/>
  </bookViews>
  <sheets>
    <sheet name="inserimento dati" sheetId="3" r:id="rId1"/>
    <sheet name="report" sheetId="1" r:id="rId2"/>
    <sheet name="Istruzioni" sheetId="2" r:id="rId3"/>
  </sheets>
  <calcPr calcId="145621"/>
</workbook>
</file>

<file path=xl/calcChain.xml><?xml version="1.0" encoding="utf-8"?>
<calcChain xmlns="http://schemas.openxmlformats.org/spreadsheetml/2006/main">
  <c r="G2" i="1" l="1"/>
  <c r="H5" i="1"/>
  <c r="G6" i="1"/>
  <c r="G5" i="1"/>
  <c r="I5" i="1"/>
  <c r="D5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J2" i="1" l="1"/>
  <c r="H22" i="3" l="1"/>
  <c r="K22" i="3" s="1"/>
  <c r="D2" i="1"/>
  <c r="C2" i="1"/>
  <c r="B2" i="1"/>
  <c r="A2" i="1"/>
  <c r="I2" i="1"/>
  <c r="L5" i="1"/>
  <c r="E2" i="1" l="1"/>
  <c r="C23" i="3"/>
  <c r="H50" i="1"/>
  <c r="H58" i="1"/>
  <c r="D6" i="1"/>
  <c r="D7" i="1"/>
  <c r="D8" i="1"/>
  <c r="D9" i="1"/>
  <c r="D10" i="1"/>
  <c r="D11" i="1"/>
  <c r="D12" i="1"/>
  <c r="D13" i="1"/>
  <c r="D14" i="1"/>
  <c r="O5" i="1"/>
  <c r="C5" i="1"/>
  <c r="E5" i="1"/>
  <c r="E6" i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E23" i="1"/>
  <c r="H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E43" i="1"/>
  <c r="H43" i="1"/>
  <c r="E44" i="1"/>
  <c r="H44" i="1"/>
  <c r="E45" i="1"/>
  <c r="H45" i="1"/>
  <c r="E46" i="1"/>
  <c r="H46" i="1"/>
  <c r="E47" i="1"/>
  <c r="H47" i="1"/>
  <c r="E48" i="1"/>
  <c r="H48" i="1"/>
  <c r="E49" i="1"/>
  <c r="H49" i="1"/>
  <c r="E50" i="1"/>
  <c r="E51" i="1"/>
  <c r="H51" i="1"/>
  <c r="E52" i="1"/>
  <c r="H52" i="1"/>
  <c r="E53" i="1"/>
  <c r="H53" i="1"/>
  <c r="E54" i="1"/>
  <c r="H54" i="1"/>
  <c r="E55" i="1"/>
  <c r="H55" i="1"/>
  <c r="E56" i="1"/>
  <c r="H56" i="1"/>
  <c r="E57" i="1"/>
  <c r="H57" i="1"/>
  <c r="E58" i="1"/>
  <c r="E59" i="1"/>
  <c r="H59" i="1"/>
  <c r="E60" i="1"/>
  <c r="H60" i="1"/>
  <c r="E61" i="1"/>
  <c r="H61" i="1"/>
  <c r="E62" i="1"/>
  <c r="H62" i="1"/>
  <c r="E63" i="1"/>
  <c r="H63" i="1"/>
  <c r="E64" i="1"/>
  <c r="H64" i="1"/>
  <c r="E65" i="1"/>
  <c r="H65" i="1"/>
  <c r="E66" i="1"/>
  <c r="H66" i="1"/>
  <c r="E67" i="1"/>
  <c r="H67" i="1"/>
  <c r="D22" i="3"/>
  <c r="D23" i="3" s="1"/>
  <c r="A6" i="1" s="1"/>
  <c r="C24" i="3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H2" i="1" l="1"/>
  <c r="J22" i="3" s="1"/>
  <c r="C6" i="1"/>
  <c r="C7" i="1" s="1"/>
  <c r="D24" i="3"/>
  <c r="D25" i="3" s="1"/>
  <c r="F5" i="1"/>
  <c r="G22" i="3" s="1"/>
  <c r="A5" i="1"/>
  <c r="A7" i="1" l="1"/>
  <c r="F6" i="1"/>
  <c r="G23" i="3" s="1"/>
  <c r="F7" i="1"/>
  <c r="G24" i="3" s="1"/>
  <c r="C8" i="1"/>
  <c r="C9" i="1" s="1"/>
  <c r="D26" i="3"/>
  <c r="A8" i="1"/>
  <c r="F8" i="1" l="1"/>
  <c r="G25" i="3" s="1"/>
  <c r="I6" i="1"/>
  <c r="F9" i="1"/>
  <c r="G26" i="3" s="1"/>
  <c r="C10" i="1"/>
  <c r="A9" i="1"/>
  <c r="D27" i="3"/>
  <c r="G7" i="1" l="1"/>
  <c r="A10" i="1"/>
  <c r="D28" i="3"/>
  <c r="C11" i="1"/>
  <c r="F10" i="1"/>
  <c r="G27" i="3" s="1"/>
  <c r="I7" i="1" l="1"/>
  <c r="G8" i="1"/>
  <c r="A11" i="1"/>
  <c r="D29" i="3"/>
  <c r="C12" i="1"/>
  <c r="F11" i="1"/>
  <c r="G28" i="3" s="1"/>
  <c r="I8" i="1" l="1"/>
  <c r="G9" i="1"/>
  <c r="A12" i="1"/>
  <c r="D30" i="3"/>
  <c r="C13" i="1"/>
  <c r="F12" i="1"/>
  <c r="G29" i="3" s="1"/>
  <c r="G10" i="1" l="1"/>
  <c r="I9" i="1"/>
  <c r="A13" i="1"/>
  <c r="D31" i="3"/>
  <c r="F13" i="1"/>
  <c r="G30" i="3" s="1"/>
  <c r="C14" i="1"/>
  <c r="I10" i="1" l="1"/>
  <c r="G11" i="1"/>
  <c r="A14" i="1"/>
  <c r="D32" i="3"/>
  <c r="C15" i="1"/>
  <c r="F14" i="1"/>
  <c r="G31" i="3" s="1"/>
  <c r="I11" i="1" l="1"/>
  <c r="G12" i="1"/>
  <c r="A15" i="1"/>
  <c r="D33" i="3"/>
  <c r="C16" i="1"/>
  <c r="F15" i="1"/>
  <c r="G32" i="3" s="1"/>
  <c r="I12" i="1" l="1"/>
  <c r="G13" i="1"/>
  <c r="D34" i="3"/>
  <c r="A16" i="1"/>
  <c r="C17" i="1"/>
  <c r="F16" i="1"/>
  <c r="G33" i="3" s="1"/>
  <c r="G14" i="1" l="1"/>
  <c r="I13" i="1"/>
  <c r="F17" i="1"/>
  <c r="G34" i="3" s="1"/>
  <c r="C18" i="1"/>
  <c r="A17" i="1"/>
  <c r="D35" i="3"/>
  <c r="I14" i="1" l="1"/>
  <c r="G15" i="1"/>
  <c r="A18" i="1"/>
  <c r="D36" i="3"/>
  <c r="C19" i="1"/>
  <c r="F18" i="1"/>
  <c r="G35" i="3" s="1"/>
  <c r="G16" i="1" l="1"/>
  <c r="I15" i="1"/>
  <c r="A19" i="1"/>
  <c r="D37" i="3"/>
  <c r="C20" i="1"/>
  <c r="F19" i="1"/>
  <c r="G36" i="3" s="1"/>
  <c r="I16" i="1" l="1"/>
  <c r="G17" i="1"/>
  <c r="A20" i="1"/>
  <c r="D38" i="3"/>
  <c r="C21" i="1"/>
  <c r="F20" i="1"/>
  <c r="G37" i="3" s="1"/>
  <c r="G18" i="1" l="1"/>
  <c r="I17" i="1"/>
  <c r="F21" i="1"/>
  <c r="G38" i="3" s="1"/>
  <c r="C22" i="1"/>
  <c r="A21" i="1"/>
  <c r="D39" i="3"/>
  <c r="G19" i="1" l="1"/>
  <c r="I18" i="1"/>
  <c r="C23" i="1"/>
  <c r="F22" i="1"/>
  <c r="G39" i="3" s="1"/>
  <c r="A22" i="1"/>
  <c r="D40" i="3"/>
  <c r="I19" i="1" l="1"/>
  <c r="G20" i="1"/>
  <c r="A23" i="1"/>
  <c r="D41" i="3"/>
  <c r="C24" i="1"/>
  <c r="F23" i="1"/>
  <c r="G40" i="3" s="1"/>
  <c r="G21" i="1" l="1"/>
  <c r="I20" i="1"/>
  <c r="A24" i="1"/>
  <c r="D42" i="3"/>
  <c r="C25" i="1"/>
  <c r="F24" i="1"/>
  <c r="G41" i="3" s="1"/>
  <c r="G22" i="1" l="1"/>
  <c r="I21" i="1"/>
  <c r="F25" i="1"/>
  <c r="G42" i="3" s="1"/>
  <c r="C26" i="1"/>
  <c r="A25" i="1"/>
  <c r="D43" i="3"/>
  <c r="I22" i="1" l="1"/>
  <c r="G23" i="1"/>
  <c r="A26" i="1"/>
  <c r="D44" i="3"/>
  <c r="C27" i="1"/>
  <c r="F26" i="1"/>
  <c r="G43" i="3" s="1"/>
  <c r="G24" i="1" l="1"/>
  <c r="I23" i="1"/>
  <c r="A27" i="1"/>
  <c r="D45" i="3"/>
  <c r="C28" i="1"/>
  <c r="F27" i="1"/>
  <c r="G44" i="3" s="1"/>
  <c r="I24" i="1" l="1"/>
  <c r="G25" i="1"/>
  <c r="D46" i="3"/>
  <c r="A28" i="1"/>
  <c r="C29" i="1"/>
  <c r="F28" i="1"/>
  <c r="G45" i="3" s="1"/>
  <c r="G26" i="1" l="1"/>
  <c r="I25" i="1"/>
  <c r="A29" i="1"/>
  <c r="D47" i="3"/>
  <c r="F29" i="1"/>
  <c r="G46" i="3" s="1"/>
  <c r="C30" i="1"/>
  <c r="I26" i="1" l="1"/>
  <c r="G27" i="1"/>
  <c r="F30" i="1"/>
  <c r="G47" i="3" s="1"/>
  <c r="C31" i="1"/>
  <c r="D48" i="3"/>
  <c r="A30" i="1"/>
  <c r="I27" i="1" l="1"/>
  <c r="G28" i="1"/>
  <c r="C32" i="1"/>
  <c r="F31" i="1"/>
  <c r="G48" i="3" s="1"/>
  <c r="A31" i="1"/>
  <c r="D49" i="3"/>
  <c r="I28" i="1" l="1"/>
  <c r="G29" i="1"/>
  <c r="A32" i="1"/>
  <c r="D50" i="3"/>
  <c r="F32" i="1"/>
  <c r="G49" i="3" s="1"/>
  <c r="C33" i="1"/>
  <c r="G30" i="1" l="1"/>
  <c r="I29" i="1"/>
  <c r="A33" i="1"/>
  <c r="D51" i="3"/>
  <c r="F33" i="1"/>
  <c r="G50" i="3" s="1"/>
  <c r="C34" i="1"/>
  <c r="G31" i="1" l="1"/>
  <c r="I30" i="1"/>
  <c r="C35" i="1"/>
  <c r="F34" i="1"/>
  <c r="G51" i="3" s="1"/>
  <c r="A34" i="1"/>
  <c r="D52" i="3"/>
  <c r="I31" i="1" l="1"/>
  <c r="G32" i="1"/>
  <c r="A35" i="1"/>
  <c r="D53" i="3"/>
  <c r="C36" i="1"/>
  <c r="F35" i="1"/>
  <c r="G52" i="3" s="1"/>
  <c r="G33" i="1" l="1"/>
  <c r="I32" i="1"/>
  <c r="A36" i="1"/>
  <c r="D54" i="3"/>
  <c r="C37" i="1"/>
  <c r="F36" i="1"/>
  <c r="G53" i="3" s="1"/>
  <c r="G34" i="1" l="1"/>
  <c r="I33" i="1"/>
  <c r="A37" i="1"/>
  <c r="D55" i="3"/>
  <c r="F37" i="1"/>
  <c r="G54" i="3" s="1"/>
  <c r="C38" i="1"/>
  <c r="I34" i="1" l="1"/>
  <c r="G35" i="1"/>
  <c r="D56" i="3"/>
  <c r="A38" i="1"/>
  <c r="F38" i="1"/>
  <c r="G55" i="3" s="1"/>
  <c r="C39" i="1"/>
  <c r="I35" i="1" l="1"/>
  <c r="G36" i="1"/>
  <c r="C40" i="1"/>
  <c r="F39" i="1"/>
  <c r="G56" i="3" s="1"/>
  <c r="A39" i="1"/>
  <c r="D57" i="3"/>
  <c r="G37" i="1" l="1"/>
  <c r="I36" i="1"/>
  <c r="A40" i="1"/>
  <c r="D58" i="3"/>
  <c r="F40" i="1"/>
  <c r="G57" i="3" s="1"/>
  <c r="C41" i="1"/>
  <c r="I37" i="1" l="1"/>
  <c r="G38" i="1"/>
  <c r="A41" i="1"/>
  <c r="D59" i="3"/>
  <c r="F41" i="1"/>
  <c r="G58" i="3" s="1"/>
  <c r="C42" i="1"/>
  <c r="I38" i="1" l="1"/>
  <c r="G39" i="1"/>
  <c r="C43" i="1"/>
  <c r="F42" i="1"/>
  <c r="G59" i="3" s="1"/>
  <c r="A42" i="1"/>
  <c r="D60" i="3"/>
  <c r="I39" i="1" l="1"/>
  <c r="G40" i="1"/>
  <c r="A43" i="1"/>
  <c r="D61" i="3"/>
  <c r="C44" i="1"/>
  <c r="F43" i="1"/>
  <c r="G60" i="3" s="1"/>
  <c r="G41" i="1" l="1"/>
  <c r="I40" i="1"/>
  <c r="A44" i="1"/>
  <c r="D62" i="3"/>
  <c r="C45" i="1"/>
  <c r="F44" i="1"/>
  <c r="G61" i="3" s="1"/>
  <c r="G42" i="1" l="1"/>
  <c r="I41" i="1"/>
  <c r="A45" i="1"/>
  <c r="D63" i="3"/>
  <c r="F45" i="1"/>
  <c r="G62" i="3" s="1"/>
  <c r="C46" i="1"/>
  <c r="G43" i="1" l="1"/>
  <c r="I42" i="1"/>
  <c r="F46" i="1"/>
  <c r="G63" i="3" s="1"/>
  <c r="C47" i="1"/>
  <c r="D64" i="3"/>
  <c r="A46" i="1"/>
  <c r="G44" i="1" l="1"/>
  <c r="I43" i="1"/>
  <c r="C48" i="1"/>
  <c r="F47" i="1"/>
  <c r="G64" i="3" s="1"/>
  <c r="A47" i="1"/>
  <c r="D65" i="3"/>
  <c r="G45" i="1" l="1"/>
  <c r="I44" i="1"/>
  <c r="C49" i="1"/>
  <c r="F48" i="1"/>
  <c r="G65" i="3" s="1"/>
  <c r="A48" i="1"/>
  <c r="D66" i="3"/>
  <c r="G46" i="1" l="1"/>
  <c r="I45" i="1"/>
  <c r="A49" i="1"/>
  <c r="D67" i="3"/>
  <c r="F49" i="1"/>
  <c r="G66" i="3" s="1"/>
  <c r="C50" i="1"/>
  <c r="I46" i="1" l="1"/>
  <c r="G47" i="1"/>
  <c r="C51" i="1"/>
  <c r="F50" i="1"/>
  <c r="G67" i="3" s="1"/>
  <c r="A50" i="1"/>
  <c r="D68" i="3"/>
  <c r="G48" i="1" l="1"/>
  <c r="I47" i="1"/>
  <c r="A51" i="1"/>
  <c r="D69" i="3"/>
  <c r="C52" i="1"/>
  <c r="F51" i="1"/>
  <c r="G68" i="3" s="1"/>
  <c r="G49" i="1" l="1"/>
  <c r="I48" i="1"/>
  <c r="A52" i="1"/>
  <c r="D70" i="3"/>
  <c r="C53" i="1"/>
  <c r="F52" i="1"/>
  <c r="G69" i="3" s="1"/>
  <c r="G50" i="1" l="1"/>
  <c r="I49" i="1"/>
  <c r="A53" i="1"/>
  <c r="D71" i="3"/>
  <c r="F53" i="1"/>
  <c r="G70" i="3" s="1"/>
  <c r="C54" i="1"/>
  <c r="G51" i="1" l="1"/>
  <c r="I50" i="1"/>
  <c r="C55" i="1"/>
  <c r="F54" i="1"/>
  <c r="G71" i="3" s="1"/>
  <c r="A54" i="1"/>
  <c r="D72" i="3"/>
  <c r="G52" i="1" l="1"/>
  <c r="I51" i="1"/>
  <c r="A55" i="1"/>
  <c r="D73" i="3"/>
  <c r="C56" i="1"/>
  <c r="F55" i="1"/>
  <c r="G72" i="3" s="1"/>
  <c r="I52" i="1" l="1"/>
  <c r="G53" i="1"/>
  <c r="A56" i="1"/>
  <c r="D74" i="3"/>
  <c r="C57" i="1"/>
  <c r="F56" i="1"/>
  <c r="G73" i="3" s="1"/>
  <c r="G54" i="1" l="1"/>
  <c r="I53" i="1"/>
  <c r="A57" i="1"/>
  <c r="D75" i="3"/>
  <c r="C58" i="1"/>
  <c r="F57" i="1"/>
  <c r="G74" i="3" s="1"/>
  <c r="I54" i="1" l="1"/>
  <c r="G55" i="1"/>
  <c r="A58" i="1"/>
  <c r="D76" i="3"/>
  <c r="C59" i="1"/>
  <c r="F58" i="1"/>
  <c r="G75" i="3" s="1"/>
  <c r="G56" i="1" l="1"/>
  <c r="I55" i="1"/>
  <c r="A59" i="1"/>
  <c r="D77" i="3"/>
  <c r="C60" i="1"/>
  <c r="F59" i="1"/>
  <c r="G76" i="3" s="1"/>
  <c r="I56" i="1" l="1"/>
  <c r="G57" i="1"/>
  <c r="A60" i="1"/>
  <c r="D78" i="3"/>
  <c r="C61" i="1"/>
  <c r="F60" i="1"/>
  <c r="G77" i="3" s="1"/>
  <c r="G58" i="1" l="1"/>
  <c r="I57" i="1"/>
  <c r="A61" i="1"/>
  <c r="D79" i="3"/>
  <c r="C62" i="1"/>
  <c r="F61" i="1"/>
  <c r="G78" i="3" s="1"/>
  <c r="I58" i="1" l="1"/>
  <c r="G59" i="1"/>
  <c r="A62" i="1"/>
  <c r="D80" i="3"/>
  <c r="C63" i="1"/>
  <c r="F62" i="1"/>
  <c r="G79" i="3" s="1"/>
  <c r="G60" i="1" l="1"/>
  <c r="I59" i="1"/>
  <c r="A63" i="1"/>
  <c r="D81" i="3"/>
  <c r="C64" i="1"/>
  <c r="F63" i="1"/>
  <c r="G80" i="3" s="1"/>
  <c r="I60" i="1" l="1"/>
  <c r="G61" i="1"/>
  <c r="A64" i="1"/>
  <c r="D82" i="3"/>
  <c r="C65" i="1"/>
  <c r="F64" i="1"/>
  <c r="G81" i="3" s="1"/>
  <c r="G62" i="1" l="1"/>
  <c r="I61" i="1"/>
  <c r="C66" i="1"/>
  <c r="F65" i="1"/>
  <c r="G82" i="3" s="1"/>
  <c r="D83" i="3"/>
  <c r="A65" i="1"/>
  <c r="G63" i="1" l="1"/>
  <c r="I62" i="1"/>
  <c r="D84" i="3"/>
  <c r="A67" i="1" s="1"/>
  <c r="A66" i="1"/>
  <c r="C67" i="1"/>
  <c r="F67" i="1" s="1"/>
  <c r="G84" i="3" s="1"/>
  <c r="F66" i="1"/>
  <c r="G83" i="3" s="1"/>
  <c r="I63" i="1" l="1"/>
  <c r="G64" i="1"/>
  <c r="I64" i="1" l="1"/>
  <c r="G65" i="1"/>
  <c r="G66" i="1" l="1"/>
  <c r="I65" i="1"/>
  <c r="G67" i="1" l="1"/>
  <c r="F2" i="1" s="1"/>
  <c r="I66" i="1"/>
  <c r="I67" i="1" l="1"/>
  <c r="I22" i="3"/>
</calcChain>
</file>

<file path=xl/sharedStrings.xml><?xml version="1.0" encoding="utf-8"?>
<sst xmlns="http://schemas.openxmlformats.org/spreadsheetml/2006/main" count="171" uniqueCount="39">
  <si>
    <t>data</t>
  </si>
  <si>
    <t>giorni di allevamento (età)</t>
  </si>
  <si>
    <t>numero volatili presenti giornalmente</t>
  </si>
  <si>
    <t xml:space="preserve">numero dei volatili morti e soppressi </t>
  </si>
  <si>
    <t>tasso di mortalità giornaliera</t>
  </si>
  <si>
    <t>tasso di mortalità giornaliera cumulativa</t>
  </si>
  <si>
    <t>soglia allarme</t>
  </si>
  <si>
    <t>superamento soglia!</t>
  </si>
  <si>
    <t>ALLARME</t>
  </si>
  <si>
    <t>REGOLARE</t>
  </si>
  <si>
    <t>Per calcolare il tasso di mortalita giornaliera cumulativa:</t>
  </si>
  <si>
    <t>numero dei volatili sfoltiti</t>
  </si>
  <si>
    <t>giorni di allevamento</t>
  </si>
  <si>
    <t>campi da compilare</t>
  </si>
  <si>
    <t>Data di accasamento</t>
  </si>
  <si>
    <t>TMGC</t>
  </si>
  <si>
    <t>mortalità standard</t>
  </si>
  <si>
    <t>durata ciclo</t>
  </si>
  <si>
    <t>Data di carico</t>
  </si>
  <si>
    <t xml:space="preserve">Numero di animali accasati </t>
  </si>
  <si>
    <t xml:space="preserve">1) Inserire codice aziendale </t>
  </si>
  <si>
    <t xml:space="preserve">2) inserire numero del capannone </t>
  </si>
  <si>
    <t>TMG</t>
  </si>
  <si>
    <t xml:space="preserve">Genetica </t>
  </si>
  <si>
    <t>Numero capannone</t>
  </si>
  <si>
    <t>Codice allevamento</t>
  </si>
  <si>
    <t>3) indicare l' ibrido</t>
  </si>
  <si>
    <t>4) Inserire la data del  giorno di accasamento</t>
  </si>
  <si>
    <t xml:space="preserve">5) Inserire il numero totale di animali accasati nel capannone  </t>
  </si>
  <si>
    <t xml:space="preserve">6) Per ogni giorno di allevamento inserire il numero di animali soppressi e morti nella relativa casella </t>
  </si>
  <si>
    <t xml:space="preserve">7) Alla data di sfoltimento inserire il numero di animali sfoltiti nella relativa casella </t>
  </si>
  <si>
    <t xml:space="preserve">8)  Inserire la data del giorno di svuotamento del capannone </t>
  </si>
  <si>
    <t>9) Il tasso di mortalità cumulativa giornalera finale nel foglio "report" (da trasmettere per l'ICA)è riportato nella colonna TMGC ed  è l'ultimo valore della colonna G valido</t>
  </si>
  <si>
    <t>Codice aziendale</t>
  </si>
  <si>
    <t>Capannone</t>
  </si>
  <si>
    <t>Mortalità standard %</t>
  </si>
  <si>
    <t>Soglia TMGC</t>
  </si>
  <si>
    <t>Deroga</t>
  </si>
  <si>
    <t>deroga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</si>
</sst>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&quot;VERO&quot;;&quot;VERO&quot;;&quot;FALSO&quot;"/>
    <numFmt numFmtId="166" formatCode="dd\.mm\.yy;@"/>
    <numFmt numFmtId="167" formatCode="#,###"/>
  </numFmts>
  <fonts count="8" x14ac:knownFonts="1">
    <font>
      <sz val="12"/>
      <color indexed="8"/>
      <name val="Arial"/>
      <family val="2"/>
    </font>
    <font>
      <sz val="10"/>
      <name val="Arial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/>
      <right style="thick">
        <color indexed="64"/>
      </right>
      <top style="slant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4" borderId="6" xfId="0" applyFill="1" applyBorder="1"/>
    <xf numFmtId="167" fontId="0" fillId="0" borderId="2" xfId="0" applyNumberFormat="1" applyFill="1" applyBorder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/>
    <xf numFmtId="0" fontId="0" fillId="2" borderId="0" xfId="0" applyFill="1" applyBorder="1"/>
    <xf numFmtId="0" fontId="0" fillId="3" borderId="0" xfId="0" applyFill="1" applyBorder="1" applyAlignment="1">
      <alignment horizontal="center" vertical="center" wrapText="1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14" fontId="0" fillId="4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66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66" fontId="0" fillId="2" borderId="1" xfId="0" applyNumberFormat="1" applyFill="1" applyBorder="1" applyAlignment="1" applyProtection="1">
      <alignment horizontal="center" vertical="center"/>
      <protection locked="0"/>
    </xf>
    <xf numFmtId="166" fontId="0" fillId="5" borderId="1" xfId="0" applyNumberForma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 wrapText="1"/>
    </xf>
    <xf numFmtId="0" fontId="0" fillId="2" borderId="7" xfId="0" applyFill="1" applyBorder="1"/>
    <xf numFmtId="0" fontId="3" fillId="2" borderId="0" xfId="0" applyFont="1" applyFill="1"/>
    <xf numFmtId="0" fontId="0" fillId="2" borderId="0" xfId="0" applyFont="1" applyFill="1"/>
    <xf numFmtId="2" fontId="0" fillId="2" borderId="8" xfId="0" applyNumberForma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2" fontId="0" fillId="2" borderId="1" xfId="0" applyNumberFormat="1" applyFill="1" applyBorder="1"/>
    <xf numFmtId="10" fontId="5" fillId="0" borderId="0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67" fontId="3" fillId="0" borderId="12" xfId="0" applyNumberFormat="1" applyFont="1" applyBorder="1" applyAlignment="1">
      <alignment horizontal="center" vertical="center" wrapText="1"/>
    </xf>
    <xf numFmtId="167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/>
    </xf>
    <xf numFmtId="10" fontId="5" fillId="3" borderId="0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 wrapText="1"/>
    </xf>
    <xf numFmtId="167" fontId="3" fillId="0" borderId="6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/>
    </xf>
    <xf numFmtId="10" fontId="5" fillId="0" borderId="14" xfId="1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7" fontId="0" fillId="0" borderId="17" xfId="0" applyNumberForma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7" fontId="0" fillId="0" borderId="23" xfId="0" applyNumberFormat="1" applyBorder="1" applyAlignment="1">
      <alignment horizontal="center" vertical="center"/>
    </xf>
    <xf numFmtId="167" fontId="0" fillId="0" borderId="22" xfId="0" applyNumberForma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2" fontId="5" fillId="0" borderId="14" xfId="1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/>
    </xf>
    <xf numFmtId="1" fontId="0" fillId="4" borderId="6" xfId="0" applyNumberFormat="1" applyFill="1" applyBorder="1" applyAlignment="1" applyProtection="1">
      <alignment horizontal="center" vertical="center"/>
      <protection locked="0"/>
    </xf>
  </cellXfs>
  <cellStyles count="2">
    <cellStyle name="Normale" xfId="0" builtinId="0"/>
    <cellStyle name="Percentuale" xfId="1" builtinId="5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BF0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323850</xdr:colOff>
      <xdr:row>14</xdr:row>
      <xdr:rowOff>129442</xdr:rowOff>
    </xdr:from>
    <xdr:ext cx="2352675" cy="553998"/>
    <xdr:sp macro="" textlink="">
      <xdr:nvSpPr>
        <xdr:cNvPr id="4" name="CasellaDiTesto 3"/>
        <xdr:cNvSpPr txBox="1"/>
      </xdr:nvSpPr>
      <xdr:spPr>
        <a:xfrm>
          <a:off x="1990725" y="4606192"/>
          <a:ext cx="2352675" cy="553998"/>
        </a:xfrm>
        <a:prstGeom prst="rect">
          <a:avLst/>
        </a:prstGeom>
        <a:solidFill>
          <a:srgbClr val="EBF0AA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>
            <a:lnSpc>
              <a:spcPts val="1200"/>
            </a:lnSpc>
          </a:pPr>
          <a:r>
            <a:rPr lang="it-IT" sz="1100"/>
            <a:t>6) Per ogni giorno di allevamento inserire il numero di animali soppressi o morti</a:t>
          </a:r>
        </a:p>
      </xdr:txBody>
    </xdr:sp>
    <xdr:clientData/>
  </xdr:oneCellAnchor>
  <xdr:oneCellAnchor>
    <xdr:from>
      <xdr:col>4</xdr:col>
      <xdr:colOff>809626</xdr:colOff>
      <xdr:row>14</xdr:row>
      <xdr:rowOff>126865</xdr:rowOff>
    </xdr:from>
    <xdr:ext cx="2095500" cy="609013"/>
    <xdr:sp macro="" textlink="">
      <xdr:nvSpPr>
        <xdr:cNvPr id="5" name="CasellaDiTesto 4"/>
        <xdr:cNvSpPr txBox="1"/>
      </xdr:nvSpPr>
      <xdr:spPr>
        <a:xfrm>
          <a:off x="4543426" y="4413115"/>
          <a:ext cx="2095500" cy="609013"/>
        </a:xfrm>
        <a:prstGeom prst="rect">
          <a:avLst/>
        </a:prstGeom>
        <a:solidFill>
          <a:srgbClr val="EBF0AA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it-IT" sz="1100"/>
            <a:t>7)</a:t>
          </a:r>
          <a:r>
            <a:rPr lang="it-IT" sz="1100" baseline="0"/>
            <a:t> </a:t>
          </a:r>
          <a:r>
            <a:rPr lang="it-IT" sz="1100"/>
            <a:t>Alla</a:t>
          </a:r>
          <a:r>
            <a:rPr lang="it-IT" sz="1100" baseline="0"/>
            <a:t> data di sfoltimento </a:t>
          </a:r>
          <a:r>
            <a:rPr lang="it-IT" sz="1100"/>
            <a:t>inserire il numero di animali sfoltiti</a:t>
          </a:r>
        </a:p>
      </xdr:txBody>
    </xdr:sp>
    <xdr:clientData/>
  </xdr:oneCellAnchor>
  <xdr:twoCellAnchor>
    <xdr:from>
      <xdr:col>3</xdr:col>
      <xdr:colOff>357188</xdr:colOff>
      <xdr:row>17</xdr:row>
      <xdr:rowOff>111940</xdr:rowOff>
    </xdr:from>
    <xdr:to>
      <xdr:col>4</xdr:col>
      <xdr:colOff>514350</xdr:colOff>
      <xdr:row>19</xdr:row>
      <xdr:rowOff>180975</xdr:rowOff>
    </xdr:to>
    <xdr:cxnSp macro="">
      <xdr:nvCxnSpPr>
        <xdr:cNvPr id="7" name="Connettore 2 6"/>
        <xdr:cNvCxnSpPr>
          <a:stCxn id="4" idx="2"/>
        </xdr:cNvCxnSpPr>
      </xdr:nvCxnSpPr>
      <xdr:spPr bwMode="auto">
        <a:xfrm>
          <a:off x="3167063" y="5160190"/>
          <a:ext cx="1081087" cy="450035"/>
        </a:xfrm>
        <a:prstGeom prst="straightConnector1">
          <a:avLst/>
        </a:prstGeom>
        <a:ln>
          <a:headEnd type="none" w="med" len="med"/>
          <a:tailEnd type="arrow"/>
        </a:ln>
        <a:ex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17</xdr:row>
      <xdr:rowOff>164378</xdr:rowOff>
    </xdr:from>
    <xdr:to>
      <xdr:col>6</xdr:col>
      <xdr:colOff>133351</xdr:colOff>
      <xdr:row>20</xdr:row>
      <xdr:rowOff>0</xdr:rowOff>
    </xdr:to>
    <xdr:cxnSp macro="">
      <xdr:nvCxnSpPr>
        <xdr:cNvPr id="9" name="Connettore 2 8"/>
        <xdr:cNvCxnSpPr>
          <a:stCxn id="5" idx="2"/>
        </xdr:cNvCxnSpPr>
      </xdr:nvCxnSpPr>
      <xdr:spPr bwMode="auto">
        <a:xfrm flipH="1">
          <a:off x="5048250" y="5022128"/>
          <a:ext cx="542926" cy="416647"/>
        </a:xfrm>
        <a:prstGeom prst="straightConnector1">
          <a:avLst/>
        </a:prstGeom>
        <a:ln>
          <a:headEnd type="none" w="med" len="med"/>
          <a:tailEnd type="arrow"/>
        </a:ln>
        <a:ex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695324</xdr:colOff>
      <xdr:row>4</xdr:row>
      <xdr:rowOff>76200</xdr:rowOff>
    </xdr:from>
    <xdr:to>
      <xdr:col>10</xdr:col>
      <xdr:colOff>95249</xdr:colOff>
      <xdr:row>6</xdr:row>
      <xdr:rowOff>133350</xdr:rowOff>
    </xdr:to>
    <xdr:sp macro="" textlink="">
      <xdr:nvSpPr>
        <xdr:cNvPr id="12" name="Rettangolo 11"/>
        <xdr:cNvSpPr/>
      </xdr:nvSpPr>
      <xdr:spPr bwMode="auto">
        <a:xfrm>
          <a:off x="6915149" y="1247775"/>
          <a:ext cx="1952625" cy="647700"/>
        </a:xfrm>
        <a:prstGeom prst="rect">
          <a:avLst/>
        </a:prstGeom>
        <a:noFill/>
        <a:ln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it-IT"/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95250</xdr:colOff>
      <xdr:row>9</xdr:row>
      <xdr:rowOff>66675</xdr:rowOff>
    </xdr:to>
    <xdr:sp macro="" textlink="">
      <xdr:nvSpPr>
        <xdr:cNvPr id="13" name="Rettangolo 12"/>
        <xdr:cNvSpPr/>
      </xdr:nvSpPr>
      <xdr:spPr bwMode="auto">
        <a:xfrm>
          <a:off x="1666875" y="1857375"/>
          <a:ext cx="2162175" cy="1143000"/>
        </a:xfrm>
        <a:prstGeom prst="rect">
          <a:avLst/>
        </a:prstGeom>
        <a:noFill/>
        <a:ln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it-IT"/>
        </a:p>
      </xdr:txBody>
    </xdr:sp>
    <xdr:clientData/>
  </xdr:twoCellAnchor>
  <xdr:oneCellAnchor>
    <xdr:from>
      <xdr:col>10</xdr:col>
      <xdr:colOff>485775</xdr:colOff>
      <xdr:row>5</xdr:row>
      <xdr:rowOff>66675</xdr:rowOff>
    </xdr:from>
    <xdr:ext cx="2133600" cy="295275"/>
    <xdr:sp macro="" textlink="">
      <xdr:nvSpPr>
        <xdr:cNvPr id="14" name="CasellaDiTesto 13"/>
        <xdr:cNvSpPr txBox="1"/>
      </xdr:nvSpPr>
      <xdr:spPr>
        <a:xfrm>
          <a:off x="9258300" y="1438275"/>
          <a:ext cx="2133600" cy="295275"/>
        </a:xfrm>
        <a:prstGeom prst="rect">
          <a:avLst/>
        </a:prstGeom>
        <a:solidFill>
          <a:srgbClr val="EBF0AA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it-IT" sz="1100"/>
            <a:t>4) inserire la data di accasamento</a:t>
          </a:r>
        </a:p>
      </xdr:txBody>
    </xdr:sp>
    <xdr:clientData/>
  </xdr:oneCellAnchor>
  <xdr:twoCellAnchor>
    <xdr:from>
      <xdr:col>10</xdr:col>
      <xdr:colOff>95249</xdr:colOff>
      <xdr:row>5</xdr:row>
      <xdr:rowOff>200025</xdr:rowOff>
    </xdr:from>
    <xdr:to>
      <xdr:col>10</xdr:col>
      <xdr:colOff>485775</xdr:colOff>
      <xdr:row>5</xdr:row>
      <xdr:rowOff>214313</xdr:rowOff>
    </xdr:to>
    <xdr:cxnSp macro="">
      <xdr:nvCxnSpPr>
        <xdr:cNvPr id="15" name="Connettore 2 14"/>
        <xdr:cNvCxnSpPr>
          <a:stCxn id="14" idx="1"/>
          <a:endCxn id="12" idx="3"/>
        </xdr:cNvCxnSpPr>
      </xdr:nvCxnSpPr>
      <xdr:spPr bwMode="auto">
        <a:xfrm flipH="1" flipV="1">
          <a:off x="8867774" y="1571625"/>
          <a:ext cx="390526" cy="14288"/>
        </a:xfrm>
        <a:prstGeom prst="straightConnector1">
          <a:avLst/>
        </a:prstGeom>
        <a:ln>
          <a:headEnd type="none" w="med" len="med"/>
          <a:tailEnd type="arrow"/>
        </a:ln>
        <a:ex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476250</xdr:colOff>
      <xdr:row>8</xdr:row>
      <xdr:rowOff>133350</xdr:rowOff>
    </xdr:from>
    <xdr:ext cx="2124075" cy="264560"/>
    <xdr:sp macro="" textlink="">
      <xdr:nvSpPr>
        <xdr:cNvPr id="20" name="CasellaDiTesto 19"/>
        <xdr:cNvSpPr txBox="1"/>
      </xdr:nvSpPr>
      <xdr:spPr>
        <a:xfrm>
          <a:off x="9086850" y="2476500"/>
          <a:ext cx="2124075" cy="264560"/>
        </a:xfrm>
        <a:prstGeom prst="rect">
          <a:avLst/>
        </a:prstGeom>
        <a:solidFill>
          <a:srgbClr val="EBF0AA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it-IT" sz="1100"/>
            <a:t>5) inserire il numero di animali</a:t>
          </a:r>
        </a:p>
      </xdr:txBody>
    </xdr:sp>
    <xdr:clientData/>
  </xdr:oneCellAnchor>
  <xdr:twoCellAnchor>
    <xdr:from>
      <xdr:col>10</xdr:col>
      <xdr:colOff>95250</xdr:colOff>
      <xdr:row>8</xdr:row>
      <xdr:rowOff>265630</xdr:rowOff>
    </xdr:from>
    <xdr:to>
      <xdr:col>10</xdr:col>
      <xdr:colOff>476250</xdr:colOff>
      <xdr:row>8</xdr:row>
      <xdr:rowOff>276225</xdr:rowOff>
    </xdr:to>
    <xdr:cxnSp macro="">
      <xdr:nvCxnSpPr>
        <xdr:cNvPr id="21" name="Connettore 2 20"/>
        <xdr:cNvCxnSpPr>
          <a:stCxn id="20" idx="1"/>
          <a:endCxn id="13" idx="3"/>
        </xdr:cNvCxnSpPr>
      </xdr:nvCxnSpPr>
      <xdr:spPr bwMode="auto">
        <a:xfrm flipH="1">
          <a:off x="8705850" y="2608780"/>
          <a:ext cx="381000" cy="10595"/>
        </a:xfrm>
        <a:prstGeom prst="straightConnector1">
          <a:avLst/>
        </a:prstGeom>
        <a:ln>
          <a:headEnd type="none" w="med" len="med"/>
          <a:tailEnd type="arrow"/>
        </a:ln>
        <a:ex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10</xdr:row>
      <xdr:rowOff>66675</xdr:rowOff>
    </xdr:from>
    <xdr:to>
      <xdr:col>10</xdr:col>
      <xdr:colOff>85726</xdr:colOff>
      <xdr:row>12</xdr:row>
      <xdr:rowOff>114300</xdr:rowOff>
    </xdr:to>
    <xdr:sp macro="" textlink="">
      <xdr:nvSpPr>
        <xdr:cNvPr id="16" name="Rettangolo 15"/>
        <xdr:cNvSpPr/>
      </xdr:nvSpPr>
      <xdr:spPr bwMode="auto">
        <a:xfrm>
          <a:off x="1666876" y="3190875"/>
          <a:ext cx="2152650" cy="695325"/>
        </a:xfrm>
        <a:prstGeom prst="rect">
          <a:avLst/>
        </a:prstGeom>
        <a:noFill/>
        <a:ln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it-IT"/>
        </a:p>
      </xdr:txBody>
    </xdr:sp>
    <xdr:clientData/>
  </xdr:twoCellAnchor>
  <xdr:twoCellAnchor>
    <xdr:from>
      <xdr:col>5</xdr:col>
      <xdr:colOff>0</xdr:colOff>
      <xdr:row>0</xdr:row>
      <xdr:rowOff>85725</xdr:rowOff>
    </xdr:from>
    <xdr:to>
      <xdr:col>7</xdr:col>
      <xdr:colOff>95250</xdr:colOff>
      <xdr:row>2</xdr:row>
      <xdr:rowOff>142875</xdr:rowOff>
    </xdr:to>
    <xdr:sp macro="" textlink="">
      <xdr:nvSpPr>
        <xdr:cNvPr id="17" name="Rettangolo 16"/>
        <xdr:cNvSpPr/>
      </xdr:nvSpPr>
      <xdr:spPr bwMode="auto">
        <a:xfrm>
          <a:off x="1666875" y="276225"/>
          <a:ext cx="2162175" cy="647700"/>
        </a:xfrm>
        <a:prstGeom prst="rect">
          <a:avLst/>
        </a:prstGeom>
        <a:noFill/>
        <a:ln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it-IT"/>
        </a:p>
      </xdr:txBody>
    </xdr:sp>
    <xdr:clientData/>
  </xdr:twoCellAnchor>
  <xdr:twoCellAnchor>
    <xdr:from>
      <xdr:col>1</xdr:col>
      <xdr:colOff>762000</xdr:colOff>
      <xdr:row>4</xdr:row>
      <xdr:rowOff>85725</xdr:rowOff>
    </xdr:from>
    <xdr:to>
      <xdr:col>4</xdr:col>
      <xdr:colOff>95250</xdr:colOff>
      <xdr:row>6</xdr:row>
      <xdr:rowOff>142875</xdr:rowOff>
    </xdr:to>
    <xdr:sp macro="" textlink="">
      <xdr:nvSpPr>
        <xdr:cNvPr id="22" name="Rettangolo 21"/>
        <xdr:cNvSpPr/>
      </xdr:nvSpPr>
      <xdr:spPr bwMode="auto">
        <a:xfrm>
          <a:off x="1524000" y="1257300"/>
          <a:ext cx="2305050" cy="838200"/>
        </a:xfrm>
        <a:prstGeom prst="rect">
          <a:avLst/>
        </a:prstGeom>
        <a:noFill/>
        <a:ln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it-IT"/>
        </a:p>
      </xdr:txBody>
    </xdr:sp>
    <xdr:clientData/>
  </xdr:twoCellAnchor>
  <xdr:twoCellAnchor>
    <xdr:from>
      <xdr:col>1</xdr:col>
      <xdr:colOff>742950</xdr:colOff>
      <xdr:row>7</xdr:row>
      <xdr:rowOff>85725</xdr:rowOff>
    </xdr:from>
    <xdr:to>
      <xdr:col>4</xdr:col>
      <xdr:colOff>95250</xdr:colOff>
      <xdr:row>9</xdr:row>
      <xdr:rowOff>95250</xdr:rowOff>
    </xdr:to>
    <xdr:sp macro="" textlink="">
      <xdr:nvSpPr>
        <xdr:cNvPr id="23" name="Rettangolo 22"/>
        <xdr:cNvSpPr/>
      </xdr:nvSpPr>
      <xdr:spPr bwMode="auto">
        <a:xfrm>
          <a:off x="1504950" y="2228850"/>
          <a:ext cx="2324100" cy="790575"/>
        </a:xfrm>
        <a:prstGeom prst="rect">
          <a:avLst/>
        </a:prstGeom>
        <a:noFill/>
        <a:ln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it-IT"/>
        </a:p>
      </xdr:txBody>
    </xdr:sp>
    <xdr:clientData/>
  </xdr:twoCellAnchor>
  <xdr:oneCellAnchor>
    <xdr:from>
      <xdr:col>4</xdr:col>
      <xdr:colOff>628650</xdr:colOff>
      <xdr:row>5</xdr:row>
      <xdr:rowOff>76200</xdr:rowOff>
    </xdr:from>
    <xdr:ext cx="1990725" cy="446311"/>
    <xdr:sp macro="" textlink="">
      <xdr:nvSpPr>
        <xdr:cNvPr id="24" name="CasellaDiTesto 23"/>
        <xdr:cNvSpPr txBox="1"/>
      </xdr:nvSpPr>
      <xdr:spPr>
        <a:xfrm>
          <a:off x="4362450" y="1447800"/>
          <a:ext cx="1990725" cy="446311"/>
        </a:xfrm>
        <a:prstGeom prst="rect">
          <a:avLst/>
        </a:prstGeom>
        <a:solidFill>
          <a:srgbClr val="EBF0AA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it-IT" sz="1100"/>
            <a:t>1) Inserire codice aziendale </a:t>
          </a:r>
        </a:p>
      </xdr:txBody>
    </xdr:sp>
    <xdr:clientData/>
  </xdr:oneCellAnchor>
  <xdr:twoCellAnchor>
    <xdr:from>
      <xdr:col>4</xdr:col>
      <xdr:colOff>95250</xdr:colOff>
      <xdr:row>5</xdr:row>
      <xdr:rowOff>299356</xdr:rowOff>
    </xdr:from>
    <xdr:to>
      <xdr:col>4</xdr:col>
      <xdr:colOff>628650</xdr:colOff>
      <xdr:row>5</xdr:row>
      <xdr:rowOff>304800</xdr:rowOff>
    </xdr:to>
    <xdr:cxnSp macro="">
      <xdr:nvCxnSpPr>
        <xdr:cNvPr id="25" name="Connettore 2 24"/>
        <xdr:cNvCxnSpPr>
          <a:stCxn id="24" idx="1"/>
          <a:endCxn id="22" idx="3"/>
        </xdr:cNvCxnSpPr>
      </xdr:nvCxnSpPr>
      <xdr:spPr bwMode="auto">
        <a:xfrm flipH="1">
          <a:off x="3829050" y="1670956"/>
          <a:ext cx="533400" cy="5444"/>
        </a:xfrm>
        <a:prstGeom prst="straightConnector1">
          <a:avLst/>
        </a:prstGeom>
        <a:ln>
          <a:headEnd type="none" w="med" len="med"/>
          <a:tailEnd type="arrow"/>
        </a:ln>
        <a:ex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8</xdr:row>
      <xdr:rowOff>280306</xdr:rowOff>
    </xdr:from>
    <xdr:to>
      <xdr:col>4</xdr:col>
      <xdr:colOff>628650</xdr:colOff>
      <xdr:row>8</xdr:row>
      <xdr:rowOff>280988</xdr:rowOff>
    </xdr:to>
    <xdr:cxnSp macro="">
      <xdr:nvCxnSpPr>
        <xdr:cNvPr id="27" name="Connettore 2 26"/>
        <xdr:cNvCxnSpPr>
          <a:stCxn id="37" idx="1"/>
          <a:endCxn id="23" idx="3"/>
        </xdr:cNvCxnSpPr>
      </xdr:nvCxnSpPr>
      <xdr:spPr bwMode="auto">
        <a:xfrm flipH="1">
          <a:off x="3829050" y="2623456"/>
          <a:ext cx="533400" cy="682"/>
        </a:xfrm>
        <a:prstGeom prst="straightConnector1">
          <a:avLst/>
        </a:prstGeom>
        <a:ln>
          <a:headEnd type="none" w="med" len="med"/>
          <a:tailEnd type="arrow"/>
        </a:ln>
        <a:ex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628650</xdr:colOff>
      <xdr:row>8</xdr:row>
      <xdr:rowOff>57150</xdr:rowOff>
    </xdr:from>
    <xdr:ext cx="1990725" cy="446311"/>
    <xdr:sp macro="" textlink="">
      <xdr:nvSpPr>
        <xdr:cNvPr id="37" name="CasellaDiTesto 36"/>
        <xdr:cNvSpPr txBox="1"/>
      </xdr:nvSpPr>
      <xdr:spPr>
        <a:xfrm>
          <a:off x="4362450" y="2400300"/>
          <a:ext cx="1990725" cy="446311"/>
        </a:xfrm>
        <a:prstGeom prst="rect">
          <a:avLst/>
        </a:prstGeom>
        <a:solidFill>
          <a:srgbClr val="EBF0AA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it-IT" sz="1100"/>
            <a:t>2) Inserire numero capannone</a:t>
          </a:r>
        </a:p>
      </xdr:txBody>
    </xdr:sp>
    <xdr:clientData/>
  </xdr:oneCellAnchor>
  <xdr:oneCellAnchor>
    <xdr:from>
      <xdr:col>10</xdr:col>
      <xdr:colOff>495300</xdr:colOff>
      <xdr:row>11</xdr:row>
      <xdr:rowOff>76200</xdr:rowOff>
    </xdr:from>
    <xdr:ext cx="2085975" cy="264560"/>
    <xdr:sp macro="" textlink="">
      <xdr:nvSpPr>
        <xdr:cNvPr id="41" name="CasellaDiTesto 40"/>
        <xdr:cNvSpPr txBox="1"/>
      </xdr:nvSpPr>
      <xdr:spPr>
        <a:xfrm>
          <a:off x="9105900" y="3390900"/>
          <a:ext cx="2085975" cy="264560"/>
        </a:xfrm>
        <a:prstGeom prst="rect">
          <a:avLst/>
        </a:prstGeom>
        <a:solidFill>
          <a:srgbClr val="EBF0AA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it-IT" sz="1100"/>
            <a:t>8) inserire il numero di animali</a:t>
          </a:r>
        </a:p>
      </xdr:txBody>
    </xdr:sp>
    <xdr:clientData/>
  </xdr:oneCellAnchor>
  <xdr:twoCellAnchor>
    <xdr:from>
      <xdr:col>10</xdr:col>
      <xdr:colOff>85726</xdr:colOff>
      <xdr:row>11</xdr:row>
      <xdr:rowOff>208480</xdr:rowOff>
    </xdr:from>
    <xdr:to>
      <xdr:col>10</xdr:col>
      <xdr:colOff>495300</xdr:colOff>
      <xdr:row>11</xdr:row>
      <xdr:rowOff>214313</xdr:rowOff>
    </xdr:to>
    <xdr:cxnSp macro="">
      <xdr:nvCxnSpPr>
        <xdr:cNvPr id="44" name="Connettore 2 43"/>
        <xdr:cNvCxnSpPr>
          <a:stCxn id="41" idx="1"/>
          <a:endCxn id="16" idx="3"/>
        </xdr:cNvCxnSpPr>
      </xdr:nvCxnSpPr>
      <xdr:spPr bwMode="auto">
        <a:xfrm flipH="1">
          <a:off x="8696326" y="3523180"/>
          <a:ext cx="409574" cy="5833"/>
        </a:xfrm>
        <a:prstGeom prst="straightConnector1">
          <a:avLst/>
        </a:prstGeom>
        <a:ln>
          <a:headEnd type="none" w="med" len="med"/>
          <a:tailEnd type="arrow"/>
        </a:ln>
        <a:ex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733425</xdr:colOff>
      <xdr:row>10</xdr:row>
      <xdr:rowOff>85725</xdr:rowOff>
    </xdr:from>
    <xdr:to>
      <xdr:col>4</xdr:col>
      <xdr:colOff>95250</xdr:colOff>
      <xdr:row>12</xdr:row>
      <xdr:rowOff>95250</xdr:rowOff>
    </xdr:to>
    <xdr:sp macro="" textlink="">
      <xdr:nvSpPr>
        <xdr:cNvPr id="26" name="Rettangolo 25"/>
        <xdr:cNvSpPr/>
      </xdr:nvSpPr>
      <xdr:spPr bwMode="auto">
        <a:xfrm>
          <a:off x="1495425" y="3200400"/>
          <a:ext cx="2333625" cy="657225"/>
        </a:xfrm>
        <a:prstGeom prst="rect">
          <a:avLst/>
        </a:prstGeom>
        <a:noFill/>
        <a:ln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it-IT"/>
        </a:p>
      </xdr:txBody>
    </xdr:sp>
    <xdr:clientData/>
  </xdr:twoCellAnchor>
  <xdr:oneCellAnchor>
    <xdr:from>
      <xdr:col>4</xdr:col>
      <xdr:colOff>647700</xdr:colOff>
      <xdr:row>11</xdr:row>
      <xdr:rowOff>85725</xdr:rowOff>
    </xdr:from>
    <xdr:ext cx="1990725" cy="264560"/>
    <xdr:sp macro="" textlink="">
      <xdr:nvSpPr>
        <xdr:cNvPr id="33" name="CasellaDiTesto 32"/>
        <xdr:cNvSpPr txBox="1"/>
      </xdr:nvSpPr>
      <xdr:spPr>
        <a:xfrm>
          <a:off x="4381500" y="3400425"/>
          <a:ext cx="1990725" cy="264560"/>
        </a:xfrm>
        <a:prstGeom prst="rect">
          <a:avLst/>
        </a:prstGeom>
        <a:solidFill>
          <a:srgbClr val="EBF0AA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it-IT" sz="1100"/>
            <a:t>3) indicare l' ibrido utilizzato</a:t>
          </a:r>
        </a:p>
      </xdr:txBody>
    </xdr:sp>
    <xdr:clientData/>
  </xdr:oneCellAnchor>
  <xdr:twoCellAnchor>
    <xdr:from>
      <xdr:col>4</xdr:col>
      <xdr:colOff>95250</xdr:colOff>
      <xdr:row>11</xdr:row>
      <xdr:rowOff>214313</xdr:rowOff>
    </xdr:from>
    <xdr:to>
      <xdr:col>4</xdr:col>
      <xdr:colOff>647700</xdr:colOff>
      <xdr:row>11</xdr:row>
      <xdr:rowOff>218005</xdr:rowOff>
    </xdr:to>
    <xdr:cxnSp macro="">
      <xdr:nvCxnSpPr>
        <xdr:cNvPr id="34" name="Connettore 2 33"/>
        <xdr:cNvCxnSpPr>
          <a:stCxn id="33" idx="1"/>
          <a:endCxn id="26" idx="3"/>
        </xdr:cNvCxnSpPr>
      </xdr:nvCxnSpPr>
      <xdr:spPr bwMode="auto">
        <a:xfrm flipH="1" flipV="1">
          <a:off x="3829050" y="3529013"/>
          <a:ext cx="552450" cy="3692"/>
        </a:xfrm>
        <a:prstGeom prst="straightConnector1">
          <a:avLst/>
        </a:prstGeom>
        <a:ln>
          <a:headEnd type="none" w="med" len="med"/>
          <a:tailEnd type="arrow"/>
        </a:ln>
        <a:ex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12</xdr:row>
      <xdr:rowOff>400050</xdr:rowOff>
    </xdr:from>
    <xdr:to>
      <xdr:col>10</xdr:col>
      <xdr:colOff>95250</xdr:colOff>
      <xdr:row>14</xdr:row>
      <xdr:rowOff>114300</xdr:rowOff>
    </xdr:to>
    <xdr:sp macro="" textlink="">
      <xdr:nvSpPr>
        <xdr:cNvPr id="29" name="Rettangolo 28"/>
        <xdr:cNvSpPr/>
      </xdr:nvSpPr>
      <xdr:spPr bwMode="auto">
        <a:xfrm>
          <a:off x="6934201" y="3971925"/>
          <a:ext cx="1933574" cy="438150"/>
        </a:xfrm>
        <a:prstGeom prst="rect">
          <a:avLst/>
        </a:prstGeom>
        <a:noFill/>
        <a:ln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it-IT"/>
        </a:p>
      </xdr:txBody>
    </xdr:sp>
    <xdr:clientData/>
  </xdr:twoCellAnchor>
  <xdr:oneCellAnchor>
    <xdr:from>
      <xdr:col>10</xdr:col>
      <xdr:colOff>466725</xdr:colOff>
      <xdr:row>12</xdr:row>
      <xdr:rowOff>495300</xdr:rowOff>
    </xdr:from>
    <xdr:ext cx="2085975" cy="264560"/>
    <xdr:sp macro="" textlink="">
      <xdr:nvSpPr>
        <xdr:cNvPr id="31" name="CasellaDiTesto 30"/>
        <xdr:cNvSpPr txBox="1"/>
      </xdr:nvSpPr>
      <xdr:spPr>
        <a:xfrm>
          <a:off x="9239250" y="4067175"/>
          <a:ext cx="2085975" cy="264560"/>
        </a:xfrm>
        <a:prstGeom prst="rect">
          <a:avLst/>
        </a:prstGeom>
        <a:solidFill>
          <a:srgbClr val="EBF0AA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it-IT" sz="1100"/>
            <a:t>si o no</a:t>
          </a:r>
        </a:p>
      </xdr:txBody>
    </xdr:sp>
    <xdr:clientData/>
  </xdr:oneCellAnchor>
  <xdr:twoCellAnchor>
    <xdr:from>
      <xdr:col>10</xdr:col>
      <xdr:colOff>95250</xdr:colOff>
      <xdr:row>13</xdr:row>
      <xdr:rowOff>95250</xdr:rowOff>
    </xdr:from>
    <xdr:to>
      <xdr:col>10</xdr:col>
      <xdr:colOff>466725</xdr:colOff>
      <xdr:row>13</xdr:row>
      <xdr:rowOff>103705</xdr:rowOff>
    </xdr:to>
    <xdr:cxnSp macro="">
      <xdr:nvCxnSpPr>
        <xdr:cNvPr id="32" name="Connettore 2 31"/>
        <xdr:cNvCxnSpPr>
          <a:stCxn id="31" idx="1"/>
          <a:endCxn id="29" idx="3"/>
        </xdr:cNvCxnSpPr>
      </xdr:nvCxnSpPr>
      <xdr:spPr bwMode="auto">
        <a:xfrm flipH="1" flipV="1">
          <a:off x="8867775" y="4191000"/>
          <a:ext cx="371475" cy="8455"/>
        </a:xfrm>
        <a:prstGeom prst="straightConnector1">
          <a:avLst/>
        </a:prstGeom>
        <a:ln>
          <a:headEnd type="none" w="med" len="med"/>
          <a:tailEnd type="arrow"/>
        </a:ln>
        <a:ex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09"/>
  <sheetViews>
    <sheetView tabSelected="1" zoomScaleNormal="100" workbookViewId="0">
      <selection activeCell="D12" sqref="D12"/>
    </sheetView>
  </sheetViews>
  <sheetFormatPr defaultRowHeight="15" x14ac:dyDescent="0.2"/>
  <cols>
    <col min="1" max="1" width="8.88671875" style="9"/>
    <col min="2" max="2" width="10.5546875" style="9" customWidth="1"/>
    <col min="3" max="3" width="13.33203125" style="9" customWidth="1"/>
    <col min="4" max="4" width="10.77734375" style="9" customWidth="1"/>
    <col min="5" max="5" width="11.21875" style="9" customWidth="1"/>
    <col min="6" max="7" width="8.88671875" style="9"/>
    <col min="8" max="8" width="8.33203125" style="9" customWidth="1"/>
    <col min="9" max="9" width="11.5546875" style="9" customWidth="1"/>
    <col min="10" max="11" width="9.88671875" style="9" bestFit="1" customWidth="1"/>
    <col min="12" max="16384" width="8.88671875" style="9"/>
  </cols>
  <sheetData>
    <row r="1" spans="3:12" ht="15.75" thickBot="1" x14ac:dyDescent="0.25"/>
    <row r="2" spans="3:12" ht="30.75" thickBot="1" x14ac:dyDescent="0.25">
      <c r="F2" s="41" t="s">
        <v>13</v>
      </c>
      <c r="G2" s="15"/>
    </row>
    <row r="3" spans="3:12" s="42" customFormat="1" ht="30.75" customHeight="1" thickBot="1" x14ac:dyDescent="0.25"/>
    <row r="5" spans="3:12" ht="15.75" thickBot="1" x14ac:dyDescent="0.25"/>
    <row r="6" spans="3:12" s="10" customFormat="1" ht="30.75" thickBot="1" x14ac:dyDescent="0.25">
      <c r="C6" s="41" t="s">
        <v>25</v>
      </c>
      <c r="D6" s="34"/>
      <c r="I6" s="29" t="s">
        <v>14</v>
      </c>
      <c r="J6" s="35"/>
      <c r="K6" s="9"/>
      <c r="L6" s="9"/>
    </row>
    <row r="7" spans="3:12" x14ac:dyDescent="0.2">
      <c r="L7" s="10"/>
    </row>
    <row r="8" spans="3:12" ht="15.75" thickBot="1" x14ac:dyDescent="0.25"/>
    <row r="9" spans="3:12" ht="45.75" customHeight="1" thickBot="1" x14ac:dyDescent="0.25">
      <c r="C9" s="41" t="s">
        <v>24</v>
      </c>
      <c r="D9" s="34"/>
      <c r="I9" s="29" t="s">
        <v>19</v>
      </c>
      <c r="J9" s="89"/>
    </row>
    <row r="11" spans="3:12" ht="15.75" thickBot="1" x14ac:dyDescent="0.25"/>
    <row r="12" spans="3:12" ht="35.25" customHeight="1" thickBot="1" x14ac:dyDescent="0.25">
      <c r="C12" s="41" t="s">
        <v>23</v>
      </c>
      <c r="D12" s="34"/>
      <c r="I12" s="29" t="s">
        <v>18</v>
      </c>
      <c r="J12" s="35"/>
    </row>
    <row r="13" spans="3:12" ht="41.25" customHeight="1" thickBot="1" x14ac:dyDescent="0.25">
      <c r="C13" s="11"/>
      <c r="D13" s="10"/>
      <c r="E13" s="10"/>
      <c r="F13" s="10"/>
      <c r="G13" s="10"/>
      <c r="H13" s="10"/>
      <c r="I13" s="10"/>
      <c r="J13" s="11"/>
      <c r="K13" s="10"/>
    </row>
    <row r="14" spans="3:12" ht="15.75" thickBot="1" x14ac:dyDescent="0.25">
      <c r="I14" s="29" t="s">
        <v>37</v>
      </c>
      <c r="J14" s="35"/>
    </row>
    <row r="20" spans="3:11" ht="15.75" thickBot="1" x14ac:dyDescent="0.25"/>
    <row r="21" spans="3:11" ht="66" customHeight="1" thickBot="1" x14ac:dyDescent="0.25">
      <c r="C21" s="12" t="s">
        <v>12</v>
      </c>
      <c r="D21" s="13" t="s">
        <v>0</v>
      </c>
      <c r="E21" s="13" t="s">
        <v>3</v>
      </c>
      <c r="F21" s="14" t="s">
        <v>11</v>
      </c>
      <c r="G21" s="46" t="s">
        <v>22</v>
      </c>
      <c r="H21" s="47" t="s">
        <v>17</v>
      </c>
      <c r="I21" s="47" t="s">
        <v>15</v>
      </c>
      <c r="J21" s="48" t="s">
        <v>16</v>
      </c>
    </row>
    <row r="22" spans="3:11" x14ac:dyDescent="0.2">
      <c r="C22" s="36">
        <v>1</v>
      </c>
      <c r="D22" s="37">
        <f>J6</f>
        <v>0</v>
      </c>
      <c r="E22" s="30"/>
      <c r="F22" s="30"/>
      <c r="G22" s="49" t="e">
        <f>report!F5</f>
        <v>#DIV/0!</v>
      </c>
      <c r="H22" s="45">
        <f>J12-J6</f>
        <v>0</v>
      </c>
      <c r="I22" s="24" t="e">
        <f>report!F2</f>
        <v>#DIV/0!</v>
      </c>
      <c r="J22" s="25" t="e">
        <f>report!H2</f>
        <v>#DIV/0!</v>
      </c>
      <c r="K22" s="27">
        <f>2+0.12*H22</f>
        <v>2</v>
      </c>
    </row>
    <row r="23" spans="3:11" x14ac:dyDescent="0.2">
      <c r="C23" s="38">
        <f>C22+1</f>
        <v>2</v>
      </c>
      <c r="D23" s="39">
        <f>D22+1</f>
        <v>1</v>
      </c>
      <c r="E23" s="30"/>
      <c r="F23" s="31"/>
      <c r="G23" s="49" t="e">
        <f>report!F6</f>
        <v>#DIV/0!</v>
      </c>
    </row>
    <row r="24" spans="3:11" x14ac:dyDescent="0.2">
      <c r="C24" s="38">
        <f t="shared" ref="C24:C82" si="0">C23+1</f>
        <v>3</v>
      </c>
      <c r="D24" s="39">
        <f t="shared" ref="D24:D84" si="1">D23+1</f>
        <v>2</v>
      </c>
      <c r="E24" s="30"/>
      <c r="F24" s="31"/>
      <c r="G24" s="49" t="e">
        <f>report!F7</f>
        <v>#DIV/0!</v>
      </c>
    </row>
    <row r="25" spans="3:11" x14ac:dyDescent="0.2">
      <c r="C25" s="38">
        <f t="shared" si="0"/>
        <v>4</v>
      </c>
      <c r="D25" s="39">
        <f t="shared" si="1"/>
        <v>3</v>
      </c>
      <c r="E25" s="30"/>
      <c r="F25" s="31"/>
      <c r="G25" s="49" t="e">
        <f>report!F8</f>
        <v>#DIV/0!</v>
      </c>
    </row>
    <row r="26" spans="3:11" x14ac:dyDescent="0.2">
      <c r="C26" s="38">
        <f t="shared" si="0"/>
        <v>5</v>
      </c>
      <c r="D26" s="39">
        <f t="shared" si="1"/>
        <v>4</v>
      </c>
      <c r="E26" s="30"/>
      <c r="F26" s="31"/>
      <c r="G26" s="49" t="e">
        <f>report!F9</f>
        <v>#DIV/0!</v>
      </c>
    </row>
    <row r="27" spans="3:11" x14ac:dyDescent="0.2">
      <c r="C27" s="38">
        <f t="shared" si="0"/>
        <v>6</v>
      </c>
      <c r="D27" s="39">
        <f t="shared" si="1"/>
        <v>5</v>
      </c>
      <c r="E27" s="30"/>
      <c r="F27" s="31"/>
      <c r="G27" s="49" t="e">
        <f>report!F10</f>
        <v>#DIV/0!</v>
      </c>
    </row>
    <row r="28" spans="3:11" x14ac:dyDescent="0.2">
      <c r="C28" s="33">
        <f t="shared" si="0"/>
        <v>7</v>
      </c>
      <c r="D28" s="40">
        <f t="shared" si="1"/>
        <v>6</v>
      </c>
      <c r="E28" s="32"/>
      <c r="F28" s="33"/>
      <c r="G28" s="49" t="e">
        <f>report!F11</f>
        <v>#DIV/0!</v>
      </c>
    </row>
    <row r="29" spans="3:11" x14ac:dyDescent="0.2">
      <c r="C29" s="38">
        <f t="shared" si="0"/>
        <v>8</v>
      </c>
      <c r="D29" s="39">
        <f t="shared" si="1"/>
        <v>7</v>
      </c>
      <c r="E29" s="30"/>
      <c r="F29" s="31"/>
      <c r="G29" s="49" t="e">
        <f>report!F12</f>
        <v>#DIV/0!</v>
      </c>
    </row>
    <row r="30" spans="3:11" x14ac:dyDescent="0.2">
      <c r="C30" s="38">
        <f t="shared" si="0"/>
        <v>9</v>
      </c>
      <c r="D30" s="39">
        <f t="shared" si="1"/>
        <v>8</v>
      </c>
      <c r="E30" s="30"/>
      <c r="F30" s="31"/>
      <c r="G30" s="49" t="e">
        <f>report!F13</f>
        <v>#DIV/0!</v>
      </c>
    </row>
    <row r="31" spans="3:11" x14ac:dyDescent="0.2">
      <c r="C31" s="38">
        <f t="shared" si="0"/>
        <v>10</v>
      </c>
      <c r="D31" s="39">
        <f t="shared" si="1"/>
        <v>9</v>
      </c>
      <c r="E31" s="30"/>
      <c r="F31" s="31"/>
      <c r="G31" s="49" t="e">
        <f>report!F14</f>
        <v>#DIV/0!</v>
      </c>
    </row>
    <row r="32" spans="3:11" x14ac:dyDescent="0.2">
      <c r="C32" s="38">
        <f t="shared" si="0"/>
        <v>11</v>
      </c>
      <c r="D32" s="39">
        <f t="shared" si="1"/>
        <v>10</v>
      </c>
      <c r="E32" s="30"/>
      <c r="F32" s="31"/>
      <c r="G32" s="49" t="e">
        <f>report!F15</f>
        <v>#DIV/0!</v>
      </c>
    </row>
    <row r="33" spans="3:7" x14ac:dyDescent="0.2">
      <c r="C33" s="38">
        <f t="shared" si="0"/>
        <v>12</v>
      </c>
      <c r="D33" s="39">
        <f t="shared" si="1"/>
        <v>11</v>
      </c>
      <c r="E33" s="30"/>
      <c r="F33" s="31"/>
      <c r="G33" s="49" t="e">
        <f>report!F16</f>
        <v>#DIV/0!</v>
      </c>
    </row>
    <row r="34" spans="3:7" x14ac:dyDescent="0.2">
      <c r="C34" s="38">
        <f t="shared" si="0"/>
        <v>13</v>
      </c>
      <c r="D34" s="39">
        <f t="shared" si="1"/>
        <v>12</v>
      </c>
      <c r="E34" s="30"/>
      <c r="F34" s="31"/>
      <c r="G34" s="49" t="e">
        <f>report!F17</f>
        <v>#DIV/0!</v>
      </c>
    </row>
    <row r="35" spans="3:7" x14ac:dyDescent="0.2">
      <c r="C35" s="33">
        <f t="shared" si="0"/>
        <v>14</v>
      </c>
      <c r="D35" s="40">
        <f t="shared" si="1"/>
        <v>13</v>
      </c>
      <c r="E35" s="32"/>
      <c r="F35" s="33"/>
      <c r="G35" s="49" t="e">
        <f>report!F18</f>
        <v>#DIV/0!</v>
      </c>
    </row>
    <row r="36" spans="3:7" x14ac:dyDescent="0.2">
      <c r="C36" s="38">
        <f t="shared" si="0"/>
        <v>15</v>
      </c>
      <c r="D36" s="39">
        <f t="shared" si="1"/>
        <v>14</v>
      </c>
      <c r="E36" s="30"/>
      <c r="F36" s="31"/>
      <c r="G36" s="49" t="e">
        <f>report!F19</f>
        <v>#DIV/0!</v>
      </c>
    </row>
    <row r="37" spans="3:7" x14ac:dyDescent="0.2">
      <c r="C37" s="38">
        <f t="shared" si="0"/>
        <v>16</v>
      </c>
      <c r="D37" s="39">
        <f t="shared" si="1"/>
        <v>15</v>
      </c>
      <c r="E37" s="30"/>
      <c r="F37" s="31"/>
      <c r="G37" s="49" t="e">
        <f>report!F20</f>
        <v>#DIV/0!</v>
      </c>
    </row>
    <row r="38" spans="3:7" x14ac:dyDescent="0.2">
      <c r="C38" s="38">
        <f t="shared" si="0"/>
        <v>17</v>
      </c>
      <c r="D38" s="39">
        <f t="shared" si="1"/>
        <v>16</v>
      </c>
      <c r="E38" s="30"/>
      <c r="F38" s="31"/>
      <c r="G38" s="49" t="e">
        <f>report!F21</f>
        <v>#DIV/0!</v>
      </c>
    </row>
    <row r="39" spans="3:7" x14ac:dyDescent="0.2">
      <c r="C39" s="38">
        <f t="shared" si="0"/>
        <v>18</v>
      </c>
      <c r="D39" s="39">
        <f t="shared" si="1"/>
        <v>17</v>
      </c>
      <c r="E39" s="30"/>
      <c r="F39" s="31"/>
      <c r="G39" s="49" t="e">
        <f>report!F22</f>
        <v>#DIV/0!</v>
      </c>
    </row>
    <row r="40" spans="3:7" x14ac:dyDescent="0.2">
      <c r="C40" s="38">
        <f t="shared" si="0"/>
        <v>19</v>
      </c>
      <c r="D40" s="39">
        <f t="shared" si="1"/>
        <v>18</v>
      </c>
      <c r="E40" s="30"/>
      <c r="F40" s="31"/>
      <c r="G40" s="49" t="e">
        <f>report!F23</f>
        <v>#DIV/0!</v>
      </c>
    </row>
    <row r="41" spans="3:7" x14ac:dyDescent="0.2">
      <c r="C41" s="38">
        <f t="shared" si="0"/>
        <v>20</v>
      </c>
      <c r="D41" s="39">
        <f t="shared" si="1"/>
        <v>19</v>
      </c>
      <c r="E41" s="30"/>
      <c r="F41" s="31"/>
      <c r="G41" s="49" t="e">
        <f>report!F24</f>
        <v>#DIV/0!</v>
      </c>
    </row>
    <row r="42" spans="3:7" x14ac:dyDescent="0.2">
      <c r="C42" s="33">
        <f t="shared" si="0"/>
        <v>21</v>
      </c>
      <c r="D42" s="40">
        <f t="shared" si="1"/>
        <v>20</v>
      </c>
      <c r="E42" s="32"/>
      <c r="F42" s="33"/>
      <c r="G42" s="49" t="e">
        <f>report!F25</f>
        <v>#DIV/0!</v>
      </c>
    </row>
    <row r="43" spans="3:7" x14ac:dyDescent="0.2">
      <c r="C43" s="38">
        <f t="shared" si="0"/>
        <v>22</v>
      </c>
      <c r="D43" s="39">
        <f t="shared" si="1"/>
        <v>21</v>
      </c>
      <c r="E43" s="30"/>
      <c r="F43" s="31"/>
      <c r="G43" s="49" t="e">
        <f>report!F26</f>
        <v>#DIV/0!</v>
      </c>
    </row>
    <row r="44" spans="3:7" x14ac:dyDescent="0.2">
      <c r="C44" s="38">
        <f t="shared" si="0"/>
        <v>23</v>
      </c>
      <c r="D44" s="39">
        <f t="shared" si="1"/>
        <v>22</v>
      </c>
      <c r="E44" s="30"/>
      <c r="F44" s="31"/>
      <c r="G44" s="49" t="e">
        <f>report!F27</f>
        <v>#DIV/0!</v>
      </c>
    </row>
    <row r="45" spans="3:7" x14ac:dyDescent="0.2">
      <c r="C45" s="38">
        <f t="shared" si="0"/>
        <v>24</v>
      </c>
      <c r="D45" s="39">
        <f t="shared" si="1"/>
        <v>23</v>
      </c>
      <c r="E45" s="30"/>
      <c r="F45" s="31"/>
      <c r="G45" s="49" t="e">
        <f>report!F28</f>
        <v>#DIV/0!</v>
      </c>
    </row>
    <row r="46" spans="3:7" x14ac:dyDescent="0.2">
      <c r="C46" s="38">
        <f t="shared" si="0"/>
        <v>25</v>
      </c>
      <c r="D46" s="39">
        <f t="shared" si="1"/>
        <v>24</v>
      </c>
      <c r="E46" s="30"/>
      <c r="F46" s="31"/>
      <c r="G46" s="49" t="e">
        <f>report!F29</f>
        <v>#DIV/0!</v>
      </c>
    </row>
    <row r="47" spans="3:7" x14ac:dyDescent="0.2">
      <c r="C47" s="38">
        <f t="shared" si="0"/>
        <v>26</v>
      </c>
      <c r="D47" s="39">
        <f t="shared" si="1"/>
        <v>25</v>
      </c>
      <c r="E47" s="30"/>
      <c r="F47" s="31"/>
      <c r="G47" s="49" t="e">
        <f>report!F30</f>
        <v>#DIV/0!</v>
      </c>
    </row>
    <row r="48" spans="3:7" x14ac:dyDescent="0.2">
      <c r="C48" s="38">
        <f t="shared" si="0"/>
        <v>27</v>
      </c>
      <c r="D48" s="39">
        <f t="shared" si="1"/>
        <v>26</v>
      </c>
      <c r="E48" s="30"/>
      <c r="F48" s="31"/>
      <c r="G48" s="49" t="e">
        <f>report!F31</f>
        <v>#DIV/0!</v>
      </c>
    </row>
    <row r="49" spans="3:7" x14ac:dyDescent="0.2">
      <c r="C49" s="33">
        <f t="shared" si="0"/>
        <v>28</v>
      </c>
      <c r="D49" s="40">
        <f t="shared" si="1"/>
        <v>27</v>
      </c>
      <c r="E49" s="32"/>
      <c r="F49" s="33"/>
      <c r="G49" s="49" t="e">
        <f>report!F32</f>
        <v>#DIV/0!</v>
      </c>
    </row>
    <row r="50" spans="3:7" x14ac:dyDescent="0.2">
      <c r="C50" s="38">
        <f t="shared" si="0"/>
        <v>29</v>
      </c>
      <c r="D50" s="39">
        <f t="shared" si="1"/>
        <v>28</v>
      </c>
      <c r="E50" s="30"/>
      <c r="F50" s="31"/>
      <c r="G50" s="49" t="e">
        <f>report!F33</f>
        <v>#DIV/0!</v>
      </c>
    </row>
    <row r="51" spans="3:7" x14ac:dyDescent="0.2">
      <c r="C51" s="38">
        <f t="shared" si="0"/>
        <v>30</v>
      </c>
      <c r="D51" s="39">
        <f t="shared" si="1"/>
        <v>29</v>
      </c>
      <c r="E51" s="30"/>
      <c r="F51" s="31"/>
      <c r="G51" s="49" t="e">
        <f>report!F34</f>
        <v>#DIV/0!</v>
      </c>
    </row>
    <row r="52" spans="3:7" x14ac:dyDescent="0.2">
      <c r="C52" s="38">
        <f t="shared" si="0"/>
        <v>31</v>
      </c>
      <c r="D52" s="39">
        <f t="shared" si="1"/>
        <v>30</v>
      </c>
      <c r="E52" s="30"/>
      <c r="F52" s="31"/>
      <c r="G52" s="49" t="e">
        <f>report!F35</f>
        <v>#DIV/0!</v>
      </c>
    </row>
    <row r="53" spans="3:7" x14ac:dyDescent="0.2">
      <c r="C53" s="38">
        <f t="shared" si="0"/>
        <v>32</v>
      </c>
      <c r="D53" s="39">
        <f t="shared" si="1"/>
        <v>31</v>
      </c>
      <c r="E53" s="30"/>
      <c r="F53" s="31"/>
      <c r="G53" s="49" t="e">
        <f>report!F36</f>
        <v>#DIV/0!</v>
      </c>
    </row>
    <row r="54" spans="3:7" x14ac:dyDescent="0.2">
      <c r="C54" s="38">
        <f t="shared" si="0"/>
        <v>33</v>
      </c>
      <c r="D54" s="39">
        <f t="shared" si="1"/>
        <v>32</v>
      </c>
      <c r="E54" s="30"/>
      <c r="F54" s="31"/>
      <c r="G54" s="49" t="e">
        <f>report!F37</f>
        <v>#DIV/0!</v>
      </c>
    </row>
    <row r="55" spans="3:7" x14ac:dyDescent="0.2">
      <c r="C55" s="38">
        <f t="shared" si="0"/>
        <v>34</v>
      </c>
      <c r="D55" s="39">
        <f t="shared" si="1"/>
        <v>33</v>
      </c>
      <c r="E55" s="30"/>
      <c r="F55" s="31"/>
      <c r="G55" s="49" t="e">
        <f>report!F38</f>
        <v>#DIV/0!</v>
      </c>
    </row>
    <row r="56" spans="3:7" x14ac:dyDescent="0.2">
      <c r="C56" s="33">
        <f t="shared" si="0"/>
        <v>35</v>
      </c>
      <c r="D56" s="40">
        <f t="shared" si="1"/>
        <v>34</v>
      </c>
      <c r="E56" s="32"/>
      <c r="F56" s="33"/>
      <c r="G56" s="49" t="e">
        <f>report!F39</f>
        <v>#DIV/0!</v>
      </c>
    </row>
    <row r="57" spans="3:7" x14ac:dyDescent="0.2">
      <c r="C57" s="38">
        <f t="shared" si="0"/>
        <v>36</v>
      </c>
      <c r="D57" s="39">
        <f t="shared" si="1"/>
        <v>35</v>
      </c>
      <c r="E57" s="30"/>
      <c r="F57" s="31"/>
      <c r="G57" s="49" t="e">
        <f>report!F40</f>
        <v>#DIV/0!</v>
      </c>
    </row>
    <row r="58" spans="3:7" x14ac:dyDescent="0.2">
      <c r="C58" s="38">
        <f t="shared" si="0"/>
        <v>37</v>
      </c>
      <c r="D58" s="39">
        <f t="shared" si="1"/>
        <v>36</v>
      </c>
      <c r="E58" s="30"/>
      <c r="F58" s="31"/>
      <c r="G58" s="49" t="e">
        <f>report!F41</f>
        <v>#DIV/0!</v>
      </c>
    </row>
    <row r="59" spans="3:7" x14ac:dyDescent="0.2">
      <c r="C59" s="38">
        <f t="shared" si="0"/>
        <v>38</v>
      </c>
      <c r="D59" s="39">
        <f t="shared" si="1"/>
        <v>37</v>
      </c>
      <c r="E59" s="30"/>
      <c r="F59" s="31"/>
      <c r="G59" s="49" t="e">
        <f>report!F42</f>
        <v>#DIV/0!</v>
      </c>
    </row>
    <row r="60" spans="3:7" x14ac:dyDescent="0.2">
      <c r="C60" s="38">
        <f t="shared" si="0"/>
        <v>39</v>
      </c>
      <c r="D60" s="39">
        <f t="shared" si="1"/>
        <v>38</v>
      </c>
      <c r="E60" s="30"/>
      <c r="F60" s="31"/>
      <c r="G60" s="49" t="e">
        <f>report!F43</f>
        <v>#DIV/0!</v>
      </c>
    </row>
    <row r="61" spans="3:7" x14ac:dyDescent="0.2">
      <c r="C61" s="38">
        <f t="shared" si="0"/>
        <v>40</v>
      </c>
      <c r="D61" s="39">
        <f t="shared" si="1"/>
        <v>39</v>
      </c>
      <c r="E61" s="30"/>
      <c r="F61" s="31"/>
      <c r="G61" s="49" t="e">
        <f>report!F44</f>
        <v>#DIV/0!</v>
      </c>
    </row>
    <row r="62" spans="3:7" x14ac:dyDescent="0.2">
      <c r="C62" s="38">
        <f t="shared" si="0"/>
        <v>41</v>
      </c>
      <c r="D62" s="39">
        <f t="shared" si="1"/>
        <v>40</v>
      </c>
      <c r="E62" s="30"/>
      <c r="F62" s="31"/>
      <c r="G62" s="49" t="e">
        <f>report!F45</f>
        <v>#DIV/0!</v>
      </c>
    </row>
    <row r="63" spans="3:7" x14ac:dyDescent="0.2">
      <c r="C63" s="33">
        <f t="shared" si="0"/>
        <v>42</v>
      </c>
      <c r="D63" s="40">
        <f t="shared" si="1"/>
        <v>41</v>
      </c>
      <c r="E63" s="32"/>
      <c r="F63" s="33"/>
      <c r="G63" s="49" t="e">
        <f>report!F46</f>
        <v>#DIV/0!</v>
      </c>
    </row>
    <row r="64" spans="3:7" x14ac:dyDescent="0.2">
      <c r="C64" s="38">
        <f t="shared" si="0"/>
        <v>43</v>
      </c>
      <c r="D64" s="39">
        <f t="shared" si="1"/>
        <v>42</v>
      </c>
      <c r="E64" s="30"/>
      <c r="F64" s="31"/>
      <c r="G64" s="49" t="e">
        <f>report!F47</f>
        <v>#DIV/0!</v>
      </c>
    </row>
    <row r="65" spans="3:7" x14ac:dyDescent="0.2">
      <c r="C65" s="38">
        <f t="shared" si="0"/>
        <v>44</v>
      </c>
      <c r="D65" s="39">
        <f t="shared" si="1"/>
        <v>43</v>
      </c>
      <c r="E65" s="30"/>
      <c r="F65" s="31"/>
      <c r="G65" s="49" t="e">
        <f>report!F48</f>
        <v>#DIV/0!</v>
      </c>
    </row>
    <row r="66" spans="3:7" x14ac:dyDescent="0.2">
      <c r="C66" s="38">
        <f t="shared" si="0"/>
        <v>45</v>
      </c>
      <c r="D66" s="39">
        <f t="shared" si="1"/>
        <v>44</v>
      </c>
      <c r="E66" s="30"/>
      <c r="F66" s="31"/>
      <c r="G66" s="49" t="e">
        <f>report!F49</f>
        <v>#DIV/0!</v>
      </c>
    </row>
    <row r="67" spans="3:7" x14ac:dyDescent="0.2">
      <c r="C67" s="38">
        <f t="shared" si="0"/>
        <v>46</v>
      </c>
      <c r="D67" s="39">
        <f t="shared" si="1"/>
        <v>45</v>
      </c>
      <c r="E67" s="30"/>
      <c r="F67" s="31"/>
      <c r="G67" s="49" t="e">
        <f>report!F50</f>
        <v>#DIV/0!</v>
      </c>
    </row>
    <row r="68" spans="3:7" x14ac:dyDescent="0.2">
      <c r="C68" s="38">
        <f t="shared" si="0"/>
        <v>47</v>
      </c>
      <c r="D68" s="39">
        <f t="shared" si="1"/>
        <v>46</v>
      </c>
      <c r="E68" s="30"/>
      <c r="F68" s="31"/>
      <c r="G68" s="49" t="e">
        <f>report!F51</f>
        <v>#DIV/0!</v>
      </c>
    </row>
    <row r="69" spans="3:7" x14ac:dyDescent="0.2">
      <c r="C69" s="38">
        <f t="shared" si="0"/>
        <v>48</v>
      </c>
      <c r="D69" s="39">
        <f t="shared" si="1"/>
        <v>47</v>
      </c>
      <c r="E69" s="30"/>
      <c r="F69" s="31"/>
      <c r="G69" s="49" t="e">
        <f>report!F52</f>
        <v>#DIV/0!</v>
      </c>
    </row>
    <row r="70" spans="3:7" x14ac:dyDescent="0.2">
      <c r="C70" s="33">
        <f t="shared" si="0"/>
        <v>49</v>
      </c>
      <c r="D70" s="40">
        <f t="shared" si="1"/>
        <v>48</v>
      </c>
      <c r="E70" s="32"/>
      <c r="F70" s="33"/>
      <c r="G70" s="49" t="e">
        <f>report!F53</f>
        <v>#DIV/0!</v>
      </c>
    </row>
    <row r="71" spans="3:7" x14ac:dyDescent="0.2">
      <c r="C71" s="38">
        <f t="shared" si="0"/>
        <v>50</v>
      </c>
      <c r="D71" s="39">
        <f t="shared" si="1"/>
        <v>49</v>
      </c>
      <c r="E71" s="30"/>
      <c r="F71" s="31"/>
      <c r="G71" s="49" t="e">
        <f>report!F54</f>
        <v>#DIV/0!</v>
      </c>
    </row>
    <row r="72" spans="3:7" x14ac:dyDescent="0.2">
      <c r="C72" s="38">
        <f t="shared" si="0"/>
        <v>51</v>
      </c>
      <c r="D72" s="39">
        <f t="shared" si="1"/>
        <v>50</v>
      </c>
      <c r="E72" s="30"/>
      <c r="F72" s="31"/>
      <c r="G72" s="49" t="e">
        <f>report!F55</f>
        <v>#DIV/0!</v>
      </c>
    </row>
    <row r="73" spans="3:7" x14ac:dyDescent="0.2">
      <c r="C73" s="38">
        <f t="shared" si="0"/>
        <v>52</v>
      </c>
      <c r="D73" s="39">
        <f t="shared" si="1"/>
        <v>51</v>
      </c>
      <c r="E73" s="30"/>
      <c r="F73" s="31"/>
      <c r="G73" s="49" t="e">
        <f>report!F56</f>
        <v>#DIV/0!</v>
      </c>
    </row>
    <row r="74" spans="3:7" x14ac:dyDescent="0.2">
      <c r="C74" s="38">
        <f t="shared" si="0"/>
        <v>53</v>
      </c>
      <c r="D74" s="39">
        <f t="shared" si="1"/>
        <v>52</v>
      </c>
      <c r="E74" s="30"/>
      <c r="F74" s="31"/>
      <c r="G74" s="49" t="e">
        <f>report!F57</f>
        <v>#DIV/0!</v>
      </c>
    </row>
    <row r="75" spans="3:7" x14ac:dyDescent="0.2">
      <c r="C75" s="38">
        <f t="shared" si="0"/>
        <v>54</v>
      </c>
      <c r="D75" s="39">
        <f t="shared" si="1"/>
        <v>53</v>
      </c>
      <c r="E75" s="30"/>
      <c r="F75" s="31"/>
      <c r="G75" s="49" t="e">
        <f>report!F58</f>
        <v>#DIV/0!</v>
      </c>
    </row>
    <row r="76" spans="3:7" x14ac:dyDescent="0.2">
      <c r="C76" s="38">
        <f t="shared" si="0"/>
        <v>55</v>
      </c>
      <c r="D76" s="39">
        <f t="shared" si="1"/>
        <v>54</v>
      </c>
      <c r="E76" s="30"/>
      <c r="F76" s="31"/>
      <c r="G76" s="49" t="e">
        <f>report!F59</f>
        <v>#DIV/0!</v>
      </c>
    </row>
    <row r="77" spans="3:7" x14ac:dyDescent="0.2">
      <c r="C77" s="33">
        <f>C76+1</f>
        <v>56</v>
      </c>
      <c r="D77" s="40">
        <f t="shared" si="1"/>
        <v>55</v>
      </c>
      <c r="E77" s="32"/>
      <c r="F77" s="33"/>
      <c r="G77" s="49" t="e">
        <f>report!F60</f>
        <v>#DIV/0!</v>
      </c>
    </row>
    <row r="78" spans="3:7" x14ac:dyDescent="0.2">
      <c r="C78" s="38">
        <f t="shared" si="0"/>
        <v>57</v>
      </c>
      <c r="D78" s="39">
        <f t="shared" si="1"/>
        <v>56</v>
      </c>
      <c r="E78" s="30"/>
      <c r="F78" s="31"/>
      <c r="G78" s="49" t="e">
        <f>report!F61</f>
        <v>#DIV/0!</v>
      </c>
    </row>
    <row r="79" spans="3:7" x14ac:dyDescent="0.2">
      <c r="C79" s="38">
        <f t="shared" si="0"/>
        <v>58</v>
      </c>
      <c r="D79" s="39">
        <f t="shared" si="1"/>
        <v>57</v>
      </c>
      <c r="E79" s="30"/>
      <c r="F79" s="31"/>
      <c r="G79" s="49" t="e">
        <f>report!F62</f>
        <v>#DIV/0!</v>
      </c>
    </row>
    <row r="80" spans="3:7" x14ac:dyDescent="0.2">
      <c r="C80" s="38">
        <f t="shared" si="0"/>
        <v>59</v>
      </c>
      <c r="D80" s="39">
        <f t="shared" si="1"/>
        <v>58</v>
      </c>
      <c r="E80" s="30"/>
      <c r="F80" s="31"/>
      <c r="G80" s="49" t="e">
        <f>report!F63</f>
        <v>#DIV/0!</v>
      </c>
    </row>
    <row r="81" spans="3:7" x14ac:dyDescent="0.2">
      <c r="C81" s="38">
        <f t="shared" si="0"/>
        <v>60</v>
      </c>
      <c r="D81" s="39">
        <f t="shared" si="1"/>
        <v>59</v>
      </c>
      <c r="E81" s="30"/>
      <c r="F81" s="31"/>
      <c r="G81" s="49" t="e">
        <f>report!F64</f>
        <v>#DIV/0!</v>
      </c>
    </row>
    <row r="82" spans="3:7" x14ac:dyDescent="0.2">
      <c r="C82" s="38">
        <f t="shared" si="0"/>
        <v>61</v>
      </c>
      <c r="D82" s="39">
        <f t="shared" si="1"/>
        <v>60</v>
      </c>
      <c r="E82" s="30"/>
      <c r="F82" s="31"/>
      <c r="G82" s="49" t="e">
        <f>report!F65</f>
        <v>#DIV/0!</v>
      </c>
    </row>
    <row r="83" spans="3:7" x14ac:dyDescent="0.2">
      <c r="C83" s="38">
        <v>62</v>
      </c>
      <c r="D83" s="39">
        <f t="shared" si="1"/>
        <v>61</v>
      </c>
      <c r="E83" s="30"/>
      <c r="F83" s="31"/>
      <c r="G83" s="49" t="e">
        <f>report!F66</f>
        <v>#DIV/0!</v>
      </c>
    </row>
    <row r="84" spans="3:7" x14ac:dyDescent="0.2">
      <c r="C84" s="33">
        <v>63</v>
      </c>
      <c r="D84" s="40">
        <f t="shared" si="1"/>
        <v>62</v>
      </c>
      <c r="E84" s="33"/>
      <c r="F84" s="33"/>
      <c r="G84" s="49" t="e">
        <f>report!F67</f>
        <v>#DIV/0!</v>
      </c>
    </row>
    <row r="85" spans="3:7" x14ac:dyDescent="0.2">
      <c r="C85" s="20"/>
      <c r="D85" s="21"/>
      <c r="E85" s="20"/>
      <c r="F85" s="20"/>
      <c r="G85" s="28"/>
    </row>
    <row r="86" spans="3:7" x14ac:dyDescent="0.2">
      <c r="C86" s="20"/>
      <c r="D86" s="21"/>
      <c r="E86" s="20"/>
      <c r="F86" s="20"/>
      <c r="G86" s="28"/>
    </row>
    <row r="87" spans="3:7" x14ac:dyDescent="0.2">
      <c r="C87" s="20"/>
      <c r="D87" s="21"/>
      <c r="E87" s="20"/>
      <c r="F87" s="20"/>
      <c r="G87" s="28"/>
    </row>
    <row r="88" spans="3:7" x14ac:dyDescent="0.2">
      <c r="C88" s="20"/>
      <c r="D88" s="21"/>
      <c r="E88" s="20"/>
      <c r="F88" s="20"/>
      <c r="G88" s="28"/>
    </row>
    <row r="89" spans="3:7" x14ac:dyDescent="0.2">
      <c r="C89" s="20"/>
      <c r="D89" s="21"/>
      <c r="E89" s="20"/>
      <c r="F89" s="20"/>
      <c r="G89" s="28"/>
    </row>
    <row r="90" spans="3:7" x14ac:dyDescent="0.2">
      <c r="C90" s="20"/>
      <c r="D90" s="21"/>
      <c r="E90" s="20"/>
      <c r="F90" s="20"/>
      <c r="G90" s="28"/>
    </row>
    <row r="91" spans="3:7" x14ac:dyDescent="0.2">
      <c r="C91" s="20"/>
      <c r="D91" s="21"/>
      <c r="E91" s="20"/>
      <c r="F91" s="20"/>
      <c r="G91" s="28"/>
    </row>
    <row r="92" spans="3:7" x14ac:dyDescent="0.2">
      <c r="C92" s="20"/>
      <c r="D92" s="21"/>
      <c r="E92" s="20"/>
      <c r="F92" s="20"/>
      <c r="G92" s="28"/>
    </row>
    <row r="93" spans="3:7" x14ac:dyDescent="0.2">
      <c r="C93" s="20"/>
      <c r="D93" s="21"/>
      <c r="E93" s="20"/>
      <c r="F93" s="20"/>
      <c r="G93" s="28"/>
    </row>
    <row r="94" spans="3:7" x14ac:dyDescent="0.2">
      <c r="C94" s="20"/>
      <c r="D94" s="21"/>
      <c r="E94" s="20"/>
      <c r="F94" s="20"/>
      <c r="G94" s="28"/>
    </row>
    <row r="95" spans="3:7" x14ac:dyDescent="0.2">
      <c r="C95" s="20"/>
      <c r="D95" s="21"/>
      <c r="E95" s="20"/>
      <c r="F95" s="20"/>
      <c r="G95" s="28"/>
    </row>
    <row r="96" spans="3:7" x14ac:dyDescent="0.2">
      <c r="C96" s="20"/>
      <c r="D96" s="21"/>
      <c r="E96" s="20"/>
      <c r="F96" s="20"/>
      <c r="G96" s="28"/>
    </row>
    <row r="97" spans="3:7" x14ac:dyDescent="0.2">
      <c r="C97" s="20"/>
      <c r="D97" s="21"/>
      <c r="E97" s="20"/>
      <c r="F97" s="20"/>
      <c r="G97" s="28"/>
    </row>
    <row r="98" spans="3:7" x14ac:dyDescent="0.2">
      <c r="C98" s="20"/>
      <c r="D98" s="21"/>
      <c r="E98" s="20"/>
      <c r="F98" s="20"/>
      <c r="G98" s="28"/>
    </row>
    <row r="99" spans="3:7" x14ac:dyDescent="0.2">
      <c r="C99" s="20"/>
      <c r="D99" s="21"/>
      <c r="E99" s="20"/>
      <c r="F99" s="20"/>
      <c r="G99" s="28"/>
    </row>
    <row r="100" spans="3:7" x14ac:dyDescent="0.2">
      <c r="C100" s="20"/>
      <c r="D100" s="21"/>
      <c r="E100" s="20"/>
      <c r="F100" s="20"/>
      <c r="G100" s="28"/>
    </row>
    <row r="101" spans="3:7" x14ac:dyDescent="0.2">
      <c r="C101" s="20"/>
      <c r="D101" s="21"/>
      <c r="E101" s="20"/>
      <c r="F101" s="20"/>
      <c r="G101" s="28"/>
    </row>
    <row r="102" spans="3:7" x14ac:dyDescent="0.2">
      <c r="C102" s="20"/>
      <c r="D102" s="21"/>
      <c r="E102" s="20"/>
      <c r="F102" s="20"/>
      <c r="G102" s="28"/>
    </row>
    <row r="103" spans="3:7" x14ac:dyDescent="0.2">
      <c r="C103" s="20"/>
      <c r="D103" s="21"/>
      <c r="E103" s="20"/>
      <c r="F103" s="20"/>
      <c r="G103" s="28"/>
    </row>
    <row r="104" spans="3:7" x14ac:dyDescent="0.2">
      <c r="C104" s="20"/>
      <c r="D104" s="21"/>
      <c r="E104" s="20"/>
      <c r="F104" s="20"/>
      <c r="G104" s="28"/>
    </row>
    <row r="105" spans="3:7" x14ac:dyDescent="0.2">
      <c r="C105" s="20"/>
      <c r="D105" s="21"/>
      <c r="E105" s="20"/>
      <c r="F105" s="20"/>
      <c r="G105" s="28"/>
    </row>
    <row r="106" spans="3:7" x14ac:dyDescent="0.2">
      <c r="C106" s="20"/>
      <c r="D106" s="21"/>
      <c r="E106" s="20"/>
      <c r="F106" s="20"/>
      <c r="G106" s="28"/>
    </row>
    <row r="107" spans="3:7" x14ac:dyDescent="0.2">
      <c r="C107" s="20"/>
      <c r="D107" s="21"/>
      <c r="E107" s="20"/>
      <c r="F107" s="20"/>
      <c r="G107" s="28"/>
    </row>
    <row r="108" spans="3:7" x14ac:dyDescent="0.2">
      <c r="C108" s="20"/>
      <c r="D108" s="21"/>
      <c r="E108" s="20"/>
      <c r="F108" s="20"/>
      <c r="G108" s="28"/>
    </row>
    <row r="109" spans="3:7" x14ac:dyDescent="0.2">
      <c r="C109" s="28"/>
      <c r="D109" s="28"/>
      <c r="E109" s="28"/>
      <c r="F109" s="28"/>
      <c r="G109" s="28"/>
    </row>
  </sheetData>
  <sheetProtection password="DE8B" sheet="1" objects="1" scenarios="1" selectLockedCells="1"/>
  <conditionalFormatting sqref="D22:D108">
    <cfRule type="cellIs" dxfId="28" priority="11" stopIfTrue="1" operator="lessThan">
      <formula>500</formula>
    </cfRule>
  </conditionalFormatting>
  <conditionalFormatting sqref="H22">
    <cfRule type="cellIs" dxfId="27" priority="5" stopIfTrue="1" operator="lessThan">
      <formula>1</formula>
    </cfRule>
  </conditionalFormatting>
  <conditionalFormatting sqref="I22:J22">
    <cfRule type="containsErrors" dxfId="26" priority="4" stopIfTrue="1">
      <formula>ISERROR(I22)</formula>
    </cfRule>
  </conditionalFormatting>
  <conditionalFormatting sqref="G22:G84">
    <cfRule type="containsErrors" dxfId="25" priority="3">
      <formula>ISERROR(G22)</formula>
    </cfRule>
    <cfRule type="cellIs" dxfId="24" priority="1" operator="lessThanOrEqual">
      <formula>0</formula>
    </cfRule>
  </conditionalFormatting>
  <conditionalFormatting sqref="J22">
    <cfRule type="expression" dxfId="23" priority="2">
      <formula>$J$22&lt;0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Normal="100" workbookViewId="0">
      <pane ySplit="4" topLeftCell="A5" activePane="bottomLeft" state="frozen"/>
      <selection pane="bottomLeft" activeCell="G3" sqref="G3"/>
    </sheetView>
  </sheetViews>
  <sheetFormatPr defaultRowHeight="15" x14ac:dyDescent="0.2"/>
  <cols>
    <col min="1" max="1" width="9.88671875" style="6" customWidth="1"/>
    <col min="2" max="2" width="11" style="3" customWidth="1"/>
    <col min="3" max="3" width="14.77734375" style="23" customWidth="1"/>
    <col min="4" max="4" width="15.33203125" style="17" customWidth="1"/>
    <col min="5" max="5" width="11.33203125" style="17" customWidth="1"/>
    <col min="6" max="6" width="10.33203125" style="3" customWidth="1"/>
    <col min="7" max="7" width="11.5546875" style="5" customWidth="1"/>
    <col min="8" max="8" width="9" style="3" customWidth="1"/>
    <col min="9" max="9" width="14" style="3" customWidth="1"/>
    <col min="10" max="10" width="9.88671875" style="3" bestFit="1" customWidth="1"/>
    <col min="11" max="11" width="18.77734375" style="3" bestFit="1" customWidth="1"/>
    <col min="12" max="12" width="18.77734375" style="3" customWidth="1"/>
    <col min="13" max="14" width="8.88671875" style="4"/>
    <col min="15" max="16384" width="8.88671875" style="3"/>
  </cols>
  <sheetData>
    <row r="1" spans="1:15" ht="47.25" customHeight="1" thickBot="1" x14ac:dyDescent="0.25">
      <c r="A1" s="52" t="s">
        <v>33</v>
      </c>
      <c r="B1" s="52" t="s">
        <v>34</v>
      </c>
      <c r="C1" s="62" t="s">
        <v>14</v>
      </c>
      <c r="D1" s="63" t="s">
        <v>18</v>
      </c>
      <c r="E1" s="52" t="s">
        <v>17</v>
      </c>
      <c r="F1" s="52" t="s">
        <v>15</v>
      </c>
      <c r="G1" s="87" t="s">
        <v>36</v>
      </c>
      <c r="H1" s="52" t="s">
        <v>35</v>
      </c>
      <c r="I1" s="52" t="s">
        <v>23</v>
      </c>
      <c r="J1" s="52" t="s">
        <v>38</v>
      </c>
    </row>
    <row r="2" spans="1:15" s="1" customFormat="1" ht="37.5" customHeight="1" thickBot="1" x14ac:dyDescent="0.25">
      <c r="A2" s="86">
        <f>'inserimento dati'!D6</f>
        <v>0</v>
      </c>
      <c r="B2" s="85">
        <f>'inserimento dati'!D9</f>
        <v>0</v>
      </c>
      <c r="C2" s="84">
        <f>'inserimento dati'!J6</f>
        <v>0</v>
      </c>
      <c r="D2" s="84">
        <f>'inserimento dati'!J12</f>
        <v>0</v>
      </c>
      <c r="E2" s="88">
        <f>report!D2-report!C2+1</f>
        <v>1</v>
      </c>
      <c r="F2" s="64" t="e">
        <f>MAX(G5:G67)</f>
        <v>#DIV/0!</v>
      </c>
      <c r="G2" s="66">
        <f>2+0.12*E2</f>
        <v>2.12</v>
      </c>
      <c r="H2" s="65" t="e">
        <f>((SUM(D5:D67)/(C5-SUM(E5:E67))))</f>
        <v>#DIV/0!</v>
      </c>
      <c r="I2" s="66">
        <f>'inserimento dati'!D12</f>
        <v>0</v>
      </c>
      <c r="J2" s="66">
        <f>'inserimento dati'!J14</f>
        <v>0</v>
      </c>
      <c r="N2" s="2"/>
    </row>
    <row r="3" spans="1:15" s="1" customFormat="1" ht="20.25" customHeight="1" thickBot="1" x14ac:dyDescent="0.25">
      <c r="A3" s="59"/>
      <c r="B3" s="60"/>
      <c r="C3" s="61"/>
      <c r="D3" s="61"/>
      <c r="E3" s="61"/>
      <c r="F3" s="61"/>
      <c r="G3" s="61"/>
      <c r="H3" s="61"/>
      <c r="I3" s="67"/>
      <c r="N3" s="2"/>
    </row>
    <row r="4" spans="1:15" s="1" customFormat="1" ht="67.5" customHeight="1" thickBot="1" x14ac:dyDescent="0.25">
      <c r="A4" s="53" t="s">
        <v>0</v>
      </c>
      <c r="B4" s="54" t="s">
        <v>1</v>
      </c>
      <c r="C4" s="55" t="s">
        <v>2</v>
      </c>
      <c r="D4" s="56" t="s">
        <v>3</v>
      </c>
      <c r="E4" s="56" t="s">
        <v>11</v>
      </c>
      <c r="F4" s="54" t="s">
        <v>4</v>
      </c>
      <c r="G4" s="57" t="s">
        <v>5</v>
      </c>
      <c r="H4" s="58" t="s">
        <v>6</v>
      </c>
      <c r="I4" s="51" t="s">
        <v>7</v>
      </c>
      <c r="N4" s="2"/>
    </row>
    <row r="5" spans="1:15" ht="18" x14ac:dyDescent="0.2">
      <c r="A5" s="68">
        <f>'inserimento dati'!D22</f>
        <v>0</v>
      </c>
      <c r="B5" s="69">
        <v>1</v>
      </c>
      <c r="C5" s="70">
        <f>'inserimento dati'!J9</f>
        <v>0</v>
      </c>
      <c r="D5" s="16">
        <f>'inserimento dati'!E22</f>
        <v>0</v>
      </c>
      <c r="E5" s="70">
        <f>'inserimento dati'!F22</f>
        <v>0</v>
      </c>
      <c r="F5" s="71" t="e">
        <f t="shared" ref="F5:F36" si="0">D5/C5*100</f>
        <v>#DIV/0!</v>
      </c>
      <c r="G5" s="72" t="e">
        <f>F5</f>
        <v>#DIV/0!</v>
      </c>
      <c r="H5" s="69">
        <f>2+0.12*B5</f>
        <v>2.12</v>
      </c>
      <c r="I5" s="73" t="e">
        <f>IF(G5&gt;=H5,#REF!,N5)</f>
        <v>#DIV/0!</v>
      </c>
      <c r="L5" s="50">
        <f>'inserimento dati'!D12</f>
        <v>0</v>
      </c>
      <c r="M5" s="4" t="s">
        <v>8</v>
      </c>
      <c r="N5" s="4" t="s">
        <v>9</v>
      </c>
      <c r="O5" s="26">
        <f>'inserimento dati'!K22</f>
        <v>2</v>
      </c>
    </row>
    <row r="6" spans="1:15" x14ac:dyDescent="0.2">
      <c r="A6" s="74">
        <f>'inserimento dati'!D23</f>
        <v>1</v>
      </c>
      <c r="B6" s="8">
        <v>2</v>
      </c>
      <c r="C6" s="22">
        <f t="shared" ref="C6:C37" si="1">C5-D5-E5</f>
        <v>0</v>
      </c>
      <c r="D6" s="16">
        <f>'inserimento dati'!E23</f>
        <v>0</v>
      </c>
      <c r="E6" s="16">
        <f>'inserimento dati'!F23</f>
        <v>0</v>
      </c>
      <c r="F6" s="18" t="e">
        <f t="shared" si="0"/>
        <v>#DIV/0!</v>
      </c>
      <c r="G6" s="19" t="e">
        <f>G5+F6</f>
        <v>#DIV/0!</v>
      </c>
      <c r="H6" s="7">
        <f t="shared" ref="H5:H36" si="2">2+0.12*B6</f>
        <v>2.2400000000000002</v>
      </c>
      <c r="I6" s="75" t="e">
        <f t="shared" ref="I6:I67" si="3">IF(G6&gt;=H6,M6,N6)</f>
        <v>#DIV/0!</v>
      </c>
      <c r="M6" s="4" t="s">
        <v>8</v>
      </c>
      <c r="N6" s="4" t="s">
        <v>9</v>
      </c>
    </row>
    <row r="7" spans="1:15" x14ac:dyDescent="0.2">
      <c r="A7" s="74">
        <f>'inserimento dati'!D24</f>
        <v>2</v>
      </c>
      <c r="B7" s="8">
        <v>3</v>
      </c>
      <c r="C7" s="22">
        <f t="shared" si="1"/>
        <v>0</v>
      </c>
      <c r="D7" s="16">
        <f>'inserimento dati'!E24</f>
        <v>0</v>
      </c>
      <c r="E7" s="16">
        <f>'inserimento dati'!F24</f>
        <v>0</v>
      </c>
      <c r="F7" s="18" t="e">
        <f t="shared" si="0"/>
        <v>#DIV/0!</v>
      </c>
      <c r="G7" s="19" t="e">
        <f t="shared" ref="G6:G67" si="4">G6+F7</f>
        <v>#DIV/0!</v>
      </c>
      <c r="H7" s="7">
        <f t="shared" si="2"/>
        <v>2.36</v>
      </c>
      <c r="I7" s="75" t="e">
        <f t="shared" si="3"/>
        <v>#DIV/0!</v>
      </c>
      <c r="M7" s="4" t="s">
        <v>8</v>
      </c>
      <c r="N7" s="4" t="s">
        <v>9</v>
      </c>
    </row>
    <row r="8" spans="1:15" x14ac:dyDescent="0.2">
      <c r="A8" s="74">
        <f>'inserimento dati'!D25</f>
        <v>3</v>
      </c>
      <c r="B8" s="8">
        <v>4</v>
      </c>
      <c r="C8" s="22">
        <f t="shared" si="1"/>
        <v>0</v>
      </c>
      <c r="D8" s="16">
        <f>'inserimento dati'!E25</f>
        <v>0</v>
      </c>
      <c r="E8" s="16">
        <f>'inserimento dati'!F25</f>
        <v>0</v>
      </c>
      <c r="F8" s="18" t="e">
        <f t="shared" si="0"/>
        <v>#DIV/0!</v>
      </c>
      <c r="G8" s="19" t="e">
        <f t="shared" si="4"/>
        <v>#DIV/0!</v>
      </c>
      <c r="H8" s="7">
        <f t="shared" si="2"/>
        <v>2.48</v>
      </c>
      <c r="I8" s="75" t="e">
        <f t="shared" si="3"/>
        <v>#DIV/0!</v>
      </c>
      <c r="M8" s="4" t="s">
        <v>8</v>
      </c>
      <c r="N8" s="4" t="s">
        <v>9</v>
      </c>
    </row>
    <row r="9" spans="1:15" x14ac:dyDescent="0.2">
      <c r="A9" s="74">
        <f>'inserimento dati'!D26</f>
        <v>4</v>
      </c>
      <c r="B9" s="8">
        <v>5</v>
      </c>
      <c r="C9" s="22">
        <f t="shared" si="1"/>
        <v>0</v>
      </c>
      <c r="D9" s="16">
        <f>'inserimento dati'!E26</f>
        <v>0</v>
      </c>
      <c r="E9" s="16">
        <f>'inserimento dati'!F26</f>
        <v>0</v>
      </c>
      <c r="F9" s="18" t="e">
        <f t="shared" si="0"/>
        <v>#DIV/0!</v>
      </c>
      <c r="G9" s="19" t="e">
        <f t="shared" si="4"/>
        <v>#DIV/0!</v>
      </c>
      <c r="H9" s="7">
        <f t="shared" si="2"/>
        <v>2.6</v>
      </c>
      <c r="I9" s="75" t="e">
        <f t="shared" si="3"/>
        <v>#DIV/0!</v>
      </c>
      <c r="M9" s="4" t="s">
        <v>8</v>
      </c>
      <c r="N9" s="4" t="s">
        <v>9</v>
      </c>
    </row>
    <row r="10" spans="1:15" x14ac:dyDescent="0.2">
      <c r="A10" s="74">
        <f>'inserimento dati'!D27</f>
        <v>5</v>
      </c>
      <c r="B10" s="8">
        <v>6</v>
      </c>
      <c r="C10" s="22">
        <f t="shared" si="1"/>
        <v>0</v>
      </c>
      <c r="D10" s="16">
        <f>'inserimento dati'!E27</f>
        <v>0</v>
      </c>
      <c r="E10" s="16">
        <f>'inserimento dati'!F27</f>
        <v>0</v>
      </c>
      <c r="F10" s="18" t="e">
        <f t="shared" si="0"/>
        <v>#DIV/0!</v>
      </c>
      <c r="G10" s="19" t="e">
        <f t="shared" si="4"/>
        <v>#DIV/0!</v>
      </c>
      <c r="H10" s="7">
        <f t="shared" si="2"/>
        <v>2.7199999999999998</v>
      </c>
      <c r="I10" s="75" t="e">
        <f t="shared" si="3"/>
        <v>#DIV/0!</v>
      </c>
      <c r="M10" s="4" t="s">
        <v>8</v>
      </c>
      <c r="N10" s="4" t="s">
        <v>9</v>
      </c>
    </row>
    <row r="11" spans="1:15" x14ac:dyDescent="0.2">
      <c r="A11" s="74">
        <f>'inserimento dati'!D28</f>
        <v>6</v>
      </c>
      <c r="B11" s="8">
        <v>7</v>
      </c>
      <c r="C11" s="22">
        <f t="shared" si="1"/>
        <v>0</v>
      </c>
      <c r="D11" s="16">
        <f>'inserimento dati'!E28</f>
        <v>0</v>
      </c>
      <c r="E11" s="16">
        <f>'inserimento dati'!F28</f>
        <v>0</v>
      </c>
      <c r="F11" s="18" t="e">
        <f t="shared" si="0"/>
        <v>#DIV/0!</v>
      </c>
      <c r="G11" s="19" t="e">
        <f t="shared" si="4"/>
        <v>#DIV/0!</v>
      </c>
      <c r="H11" s="7">
        <f t="shared" si="2"/>
        <v>2.84</v>
      </c>
      <c r="I11" s="75" t="e">
        <f t="shared" si="3"/>
        <v>#DIV/0!</v>
      </c>
      <c r="M11" s="4" t="s">
        <v>8</v>
      </c>
      <c r="N11" s="4" t="s">
        <v>9</v>
      </c>
    </row>
    <row r="12" spans="1:15" x14ac:dyDescent="0.2">
      <c r="A12" s="74">
        <f>'inserimento dati'!D29</f>
        <v>7</v>
      </c>
      <c r="B12" s="8">
        <v>8</v>
      </c>
      <c r="C12" s="22">
        <f t="shared" si="1"/>
        <v>0</v>
      </c>
      <c r="D12" s="16">
        <f>'inserimento dati'!E29</f>
        <v>0</v>
      </c>
      <c r="E12" s="16">
        <f>'inserimento dati'!F29</f>
        <v>0</v>
      </c>
      <c r="F12" s="18" t="e">
        <f t="shared" si="0"/>
        <v>#DIV/0!</v>
      </c>
      <c r="G12" s="19" t="e">
        <f t="shared" si="4"/>
        <v>#DIV/0!</v>
      </c>
      <c r="H12" s="7">
        <f t="shared" si="2"/>
        <v>2.96</v>
      </c>
      <c r="I12" s="75" t="e">
        <f t="shared" si="3"/>
        <v>#DIV/0!</v>
      </c>
      <c r="K12" s="4"/>
      <c r="L12" s="4"/>
      <c r="M12" s="4" t="s">
        <v>8</v>
      </c>
      <c r="N12" s="4" t="s">
        <v>9</v>
      </c>
    </row>
    <row r="13" spans="1:15" x14ac:dyDescent="0.2">
      <c r="A13" s="74">
        <f>'inserimento dati'!D30</f>
        <v>8</v>
      </c>
      <c r="B13" s="8">
        <v>9</v>
      </c>
      <c r="C13" s="22">
        <f t="shared" si="1"/>
        <v>0</v>
      </c>
      <c r="D13" s="16">
        <f>'inserimento dati'!E30</f>
        <v>0</v>
      </c>
      <c r="E13" s="16">
        <f>'inserimento dati'!F30</f>
        <v>0</v>
      </c>
      <c r="F13" s="18" t="e">
        <f t="shared" si="0"/>
        <v>#DIV/0!</v>
      </c>
      <c r="G13" s="19" t="e">
        <f t="shared" si="4"/>
        <v>#DIV/0!</v>
      </c>
      <c r="H13" s="7">
        <f t="shared" si="2"/>
        <v>3.08</v>
      </c>
      <c r="I13" s="75" t="e">
        <f t="shared" si="3"/>
        <v>#DIV/0!</v>
      </c>
      <c r="M13" s="4" t="s">
        <v>8</v>
      </c>
      <c r="N13" s="4" t="s">
        <v>9</v>
      </c>
    </row>
    <row r="14" spans="1:15" x14ac:dyDescent="0.2">
      <c r="A14" s="74">
        <f>'inserimento dati'!D31</f>
        <v>9</v>
      </c>
      <c r="B14" s="8">
        <v>10</v>
      </c>
      <c r="C14" s="22">
        <f t="shared" si="1"/>
        <v>0</v>
      </c>
      <c r="D14" s="16">
        <f>'inserimento dati'!E31</f>
        <v>0</v>
      </c>
      <c r="E14" s="16">
        <f>'inserimento dati'!F31</f>
        <v>0</v>
      </c>
      <c r="F14" s="18" t="e">
        <f t="shared" si="0"/>
        <v>#DIV/0!</v>
      </c>
      <c r="G14" s="19" t="e">
        <f t="shared" si="4"/>
        <v>#DIV/0!</v>
      </c>
      <c r="H14" s="7">
        <f t="shared" si="2"/>
        <v>3.2</v>
      </c>
      <c r="I14" s="75" t="e">
        <f t="shared" si="3"/>
        <v>#DIV/0!</v>
      </c>
      <c r="M14" s="4" t="s">
        <v>8</v>
      </c>
      <c r="N14" s="4" t="s">
        <v>9</v>
      </c>
    </row>
    <row r="15" spans="1:15" x14ac:dyDescent="0.2">
      <c r="A15" s="74">
        <f>'inserimento dati'!D32</f>
        <v>10</v>
      </c>
      <c r="B15" s="8">
        <v>11</v>
      </c>
      <c r="C15" s="22">
        <f t="shared" si="1"/>
        <v>0</v>
      </c>
      <c r="D15" s="16">
        <f>'inserimento dati'!E32</f>
        <v>0</v>
      </c>
      <c r="E15" s="16">
        <f>'inserimento dati'!F32</f>
        <v>0</v>
      </c>
      <c r="F15" s="18" t="e">
        <f t="shared" si="0"/>
        <v>#DIV/0!</v>
      </c>
      <c r="G15" s="19" t="e">
        <f t="shared" si="4"/>
        <v>#DIV/0!</v>
      </c>
      <c r="H15" s="7">
        <f t="shared" si="2"/>
        <v>3.32</v>
      </c>
      <c r="I15" s="75" t="e">
        <f t="shared" si="3"/>
        <v>#DIV/0!</v>
      </c>
      <c r="M15" s="4" t="s">
        <v>8</v>
      </c>
      <c r="N15" s="4" t="s">
        <v>9</v>
      </c>
    </row>
    <row r="16" spans="1:15" x14ac:dyDescent="0.2">
      <c r="A16" s="74">
        <f>'inserimento dati'!D33</f>
        <v>11</v>
      </c>
      <c r="B16" s="8">
        <v>12</v>
      </c>
      <c r="C16" s="22">
        <f t="shared" si="1"/>
        <v>0</v>
      </c>
      <c r="D16" s="16">
        <f>'inserimento dati'!E33</f>
        <v>0</v>
      </c>
      <c r="E16" s="16">
        <f>'inserimento dati'!F33</f>
        <v>0</v>
      </c>
      <c r="F16" s="18" t="e">
        <f t="shared" si="0"/>
        <v>#DIV/0!</v>
      </c>
      <c r="G16" s="19" t="e">
        <f t="shared" si="4"/>
        <v>#DIV/0!</v>
      </c>
      <c r="H16" s="7">
        <f t="shared" si="2"/>
        <v>3.44</v>
      </c>
      <c r="I16" s="75" t="e">
        <f t="shared" si="3"/>
        <v>#DIV/0!</v>
      </c>
      <c r="M16" s="4" t="s">
        <v>8</v>
      </c>
      <c r="N16" s="4" t="s">
        <v>9</v>
      </c>
    </row>
    <row r="17" spans="1:14" x14ac:dyDescent="0.2">
      <c r="A17" s="74">
        <f>'inserimento dati'!D34</f>
        <v>12</v>
      </c>
      <c r="B17" s="8">
        <v>13</v>
      </c>
      <c r="C17" s="22">
        <f t="shared" si="1"/>
        <v>0</v>
      </c>
      <c r="D17" s="16">
        <f>'inserimento dati'!E34</f>
        <v>0</v>
      </c>
      <c r="E17" s="16">
        <f>'inserimento dati'!F34</f>
        <v>0</v>
      </c>
      <c r="F17" s="18" t="e">
        <f t="shared" si="0"/>
        <v>#DIV/0!</v>
      </c>
      <c r="G17" s="19" t="e">
        <f t="shared" si="4"/>
        <v>#DIV/0!</v>
      </c>
      <c r="H17" s="7">
        <f t="shared" si="2"/>
        <v>3.56</v>
      </c>
      <c r="I17" s="75" t="e">
        <f t="shared" si="3"/>
        <v>#DIV/0!</v>
      </c>
      <c r="M17" s="4" t="s">
        <v>8</v>
      </c>
      <c r="N17" s="4" t="s">
        <v>9</v>
      </c>
    </row>
    <row r="18" spans="1:14" x14ac:dyDescent="0.2">
      <c r="A18" s="74">
        <f>'inserimento dati'!D35</f>
        <v>13</v>
      </c>
      <c r="B18" s="8">
        <v>14</v>
      </c>
      <c r="C18" s="22">
        <f t="shared" si="1"/>
        <v>0</v>
      </c>
      <c r="D18" s="16">
        <f>'inserimento dati'!E35</f>
        <v>0</v>
      </c>
      <c r="E18" s="16">
        <f>'inserimento dati'!F35</f>
        <v>0</v>
      </c>
      <c r="F18" s="18" t="e">
        <f t="shared" si="0"/>
        <v>#DIV/0!</v>
      </c>
      <c r="G18" s="19" t="e">
        <f t="shared" si="4"/>
        <v>#DIV/0!</v>
      </c>
      <c r="H18" s="7">
        <f t="shared" si="2"/>
        <v>3.6799999999999997</v>
      </c>
      <c r="I18" s="75" t="e">
        <f t="shared" si="3"/>
        <v>#DIV/0!</v>
      </c>
      <c r="M18" s="4" t="s">
        <v>8</v>
      </c>
      <c r="N18" s="4" t="s">
        <v>9</v>
      </c>
    </row>
    <row r="19" spans="1:14" x14ac:dyDescent="0.2">
      <c r="A19" s="74">
        <f>'inserimento dati'!D36</f>
        <v>14</v>
      </c>
      <c r="B19" s="8">
        <v>15</v>
      </c>
      <c r="C19" s="22">
        <f t="shared" si="1"/>
        <v>0</v>
      </c>
      <c r="D19" s="16">
        <f>'inserimento dati'!E36</f>
        <v>0</v>
      </c>
      <c r="E19" s="16">
        <f>'inserimento dati'!F36</f>
        <v>0</v>
      </c>
      <c r="F19" s="18" t="e">
        <f t="shared" si="0"/>
        <v>#DIV/0!</v>
      </c>
      <c r="G19" s="19" t="e">
        <f t="shared" si="4"/>
        <v>#DIV/0!</v>
      </c>
      <c r="H19" s="7">
        <f t="shared" si="2"/>
        <v>3.8</v>
      </c>
      <c r="I19" s="75" t="e">
        <f t="shared" si="3"/>
        <v>#DIV/0!</v>
      </c>
      <c r="M19" s="4" t="s">
        <v>8</v>
      </c>
      <c r="N19" s="4" t="s">
        <v>9</v>
      </c>
    </row>
    <row r="20" spans="1:14" x14ac:dyDescent="0.2">
      <c r="A20" s="74">
        <f>'inserimento dati'!D37</f>
        <v>15</v>
      </c>
      <c r="B20" s="8">
        <v>16</v>
      </c>
      <c r="C20" s="22">
        <f t="shared" si="1"/>
        <v>0</v>
      </c>
      <c r="D20" s="16">
        <f>'inserimento dati'!E37</f>
        <v>0</v>
      </c>
      <c r="E20" s="16">
        <f>'inserimento dati'!F37</f>
        <v>0</v>
      </c>
      <c r="F20" s="18" t="e">
        <f t="shared" si="0"/>
        <v>#DIV/0!</v>
      </c>
      <c r="G20" s="19" t="e">
        <f t="shared" si="4"/>
        <v>#DIV/0!</v>
      </c>
      <c r="H20" s="7">
        <f t="shared" si="2"/>
        <v>3.92</v>
      </c>
      <c r="I20" s="75" t="e">
        <f t="shared" si="3"/>
        <v>#DIV/0!</v>
      </c>
      <c r="M20" s="4" t="s">
        <v>8</v>
      </c>
      <c r="N20" s="4" t="s">
        <v>9</v>
      </c>
    </row>
    <row r="21" spans="1:14" x14ac:dyDescent="0.2">
      <c r="A21" s="74">
        <f>'inserimento dati'!D38</f>
        <v>16</v>
      </c>
      <c r="B21" s="8">
        <v>17</v>
      </c>
      <c r="C21" s="22">
        <f t="shared" si="1"/>
        <v>0</v>
      </c>
      <c r="D21" s="16">
        <f>'inserimento dati'!E38</f>
        <v>0</v>
      </c>
      <c r="E21" s="16">
        <f>'inserimento dati'!F38</f>
        <v>0</v>
      </c>
      <c r="F21" s="18" t="e">
        <f t="shared" si="0"/>
        <v>#DIV/0!</v>
      </c>
      <c r="G21" s="19" t="e">
        <f t="shared" si="4"/>
        <v>#DIV/0!</v>
      </c>
      <c r="H21" s="7">
        <f t="shared" si="2"/>
        <v>4.04</v>
      </c>
      <c r="I21" s="75" t="e">
        <f t="shared" si="3"/>
        <v>#DIV/0!</v>
      </c>
      <c r="M21" s="4" t="s">
        <v>8</v>
      </c>
      <c r="N21" s="4" t="s">
        <v>9</v>
      </c>
    </row>
    <row r="22" spans="1:14" x14ac:dyDescent="0.2">
      <c r="A22" s="74">
        <f>'inserimento dati'!D39</f>
        <v>17</v>
      </c>
      <c r="B22" s="8">
        <v>18</v>
      </c>
      <c r="C22" s="22">
        <f t="shared" si="1"/>
        <v>0</v>
      </c>
      <c r="D22" s="16">
        <f>'inserimento dati'!E39</f>
        <v>0</v>
      </c>
      <c r="E22" s="16">
        <f>'inserimento dati'!F39</f>
        <v>0</v>
      </c>
      <c r="F22" s="18" t="e">
        <f t="shared" si="0"/>
        <v>#DIV/0!</v>
      </c>
      <c r="G22" s="19" t="e">
        <f>G21+F22</f>
        <v>#DIV/0!</v>
      </c>
      <c r="H22" s="7">
        <f t="shared" si="2"/>
        <v>4.16</v>
      </c>
      <c r="I22" s="75" t="e">
        <f t="shared" si="3"/>
        <v>#DIV/0!</v>
      </c>
      <c r="M22" s="4" t="s">
        <v>8</v>
      </c>
      <c r="N22" s="4" t="s">
        <v>9</v>
      </c>
    </row>
    <row r="23" spans="1:14" x14ac:dyDescent="0.2">
      <c r="A23" s="74">
        <f>'inserimento dati'!D40</f>
        <v>18</v>
      </c>
      <c r="B23" s="8">
        <v>19</v>
      </c>
      <c r="C23" s="22">
        <f t="shared" si="1"/>
        <v>0</v>
      </c>
      <c r="D23" s="16">
        <f>'inserimento dati'!E40</f>
        <v>0</v>
      </c>
      <c r="E23" s="16">
        <f>'inserimento dati'!F40</f>
        <v>0</v>
      </c>
      <c r="F23" s="18" t="e">
        <f t="shared" si="0"/>
        <v>#DIV/0!</v>
      </c>
      <c r="G23" s="19" t="e">
        <f t="shared" si="4"/>
        <v>#DIV/0!</v>
      </c>
      <c r="H23" s="7">
        <f t="shared" si="2"/>
        <v>4.2799999999999994</v>
      </c>
      <c r="I23" s="75" t="e">
        <f t="shared" si="3"/>
        <v>#DIV/0!</v>
      </c>
      <c r="M23" s="4" t="s">
        <v>8</v>
      </c>
      <c r="N23" s="4" t="s">
        <v>9</v>
      </c>
    </row>
    <row r="24" spans="1:14" x14ac:dyDescent="0.2">
      <c r="A24" s="74">
        <f>'inserimento dati'!D41</f>
        <v>19</v>
      </c>
      <c r="B24" s="8">
        <v>20</v>
      </c>
      <c r="C24" s="22">
        <f t="shared" si="1"/>
        <v>0</v>
      </c>
      <c r="D24" s="16">
        <f>'inserimento dati'!E41</f>
        <v>0</v>
      </c>
      <c r="E24" s="16">
        <f>'inserimento dati'!F41</f>
        <v>0</v>
      </c>
      <c r="F24" s="18" t="e">
        <f t="shared" si="0"/>
        <v>#DIV/0!</v>
      </c>
      <c r="G24" s="19" t="e">
        <f t="shared" si="4"/>
        <v>#DIV/0!</v>
      </c>
      <c r="H24" s="7">
        <f t="shared" si="2"/>
        <v>4.4000000000000004</v>
      </c>
      <c r="I24" s="75" t="e">
        <f t="shared" si="3"/>
        <v>#DIV/0!</v>
      </c>
      <c r="M24" s="4" t="s">
        <v>8</v>
      </c>
      <c r="N24" s="4" t="s">
        <v>9</v>
      </c>
    </row>
    <row r="25" spans="1:14" x14ac:dyDescent="0.2">
      <c r="A25" s="74">
        <f>'inserimento dati'!D42</f>
        <v>20</v>
      </c>
      <c r="B25" s="8">
        <v>21</v>
      </c>
      <c r="C25" s="22">
        <f t="shared" si="1"/>
        <v>0</v>
      </c>
      <c r="D25" s="16">
        <f>'inserimento dati'!E42</f>
        <v>0</v>
      </c>
      <c r="E25" s="16">
        <f>'inserimento dati'!F42</f>
        <v>0</v>
      </c>
      <c r="F25" s="18" t="e">
        <f t="shared" si="0"/>
        <v>#DIV/0!</v>
      </c>
      <c r="G25" s="19" t="e">
        <f t="shared" si="4"/>
        <v>#DIV/0!</v>
      </c>
      <c r="H25" s="7">
        <f t="shared" si="2"/>
        <v>4.5199999999999996</v>
      </c>
      <c r="I25" s="75" t="e">
        <f t="shared" si="3"/>
        <v>#DIV/0!</v>
      </c>
      <c r="M25" s="4" t="s">
        <v>8</v>
      </c>
      <c r="N25" s="4" t="s">
        <v>9</v>
      </c>
    </row>
    <row r="26" spans="1:14" x14ac:dyDescent="0.2">
      <c r="A26" s="74">
        <f>'inserimento dati'!D43</f>
        <v>21</v>
      </c>
      <c r="B26" s="8">
        <v>22</v>
      </c>
      <c r="C26" s="22">
        <f t="shared" si="1"/>
        <v>0</v>
      </c>
      <c r="D26" s="16">
        <f>'inserimento dati'!E43</f>
        <v>0</v>
      </c>
      <c r="E26" s="16">
        <f>'inserimento dati'!F43</f>
        <v>0</v>
      </c>
      <c r="F26" s="18" t="e">
        <f t="shared" si="0"/>
        <v>#DIV/0!</v>
      </c>
      <c r="G26" s="19" t="e">
        <f t="shared" si="4"/>
        <v>#DIV/0!</v>
      </c>
      <c r="H26" s="7">
        <f t="shared" si="2"/>
        <v>4.6399999999999997</v>
      </c>
      <c r="I26" s="75" t="e">
        <f t="shared" si="3"/>
        <v>#DIV/0!</v>
      </c>
      <c r="M26" s="4" t="s">
        <v>8</v>
      </c>
      <c r="N26" s="4" t="s">
        <v>9</v>
      </c>
    </row>
    <row r="27" spans="1:14" x14ac:dyDescent="0.2">
      <c r="A27" s="74">
        <f>'inserimento dati'!D44</f>
        <v>22</v>
      </c>
      <c r="B27" s="8">
        <v>23</v>
      </c>
      <c r="C27" s="22">
        <f t="shared" si="1"/>
        <v>0</v>
      </c>
      <c r="D27" s="16">
        <f>'inserimento dati'!E44</f>
        <v>0</v>
      </c>
      <c r="E27" s="16">
        <f>'inserimento dati'!F44</f>
        <v>0</v>
      </c>
      <c r="F27" s="18" t="e">
        <f t="shared" si="0"/>
        <v>#DIV/0!</v>
      </c>
      <c r="G27" s="19" t="e">
        <f t="shared" si="4"/>
        <v>#DIV/0!</v>
      </c>
      <c r="H27" s="7">
        <f t="shared" si="2"/>
        <v>4.76</v>
      </c>
      <c r="I27" s="75" t="e">
        <f t="shared" si="3"/>
        <v>#DIV/0!</v>
      </c>
      <c r="M27" s="4" t="s">
        <v>8</v>
      </c>
      <c r="N27" s="4" t="s">
        <v>9</v>
      </c>
    </row>
    <row r="28" spans="1:14" x14ac:dyDescent="0.2">
      <c r="A28" s="74">
        <f>'inserimento dati'!D45</f>
        <v>23</v>
      </c>
      <c r="B28" s="8">
        <v>24</v>
      </c>
      <c r="C28" s="22">
        <f t="shared" si="1"/>
        <v>0</v>
      </c>
      <c r="D28" s="16">
        <f>'inserimento dati'!E45</f>
        <v>0</v>
      </c>
      <c r="E28" s="16">
        <f>'inserimento dati'!F45</f>
        <v>0</v>
      </c>
      <c r="F28" s="18" t="e">
        <f t="shared" si="0"/>
        <v>#DIV/0!</v>
      </c>
      <c r="G28" s="19" t="e">
        <f t="shared" si="4"/>
        <v>#DIV/0!</v>
      </c>
      <c r="H28" s="7">
        <f t="shared" si="2"/>
        <v>4.88</v>
      </c>
      <c r="I28" s="75" t="e">
        <f t="shared" si="3"/>
        <v>#DIV/0!</v>
      </c>
      <c r="M28" s="4" t="s">
        <v>8</v>
      </c>
      <c r="N28" s="4" t="s">
        <v>9</v>
      </c>
    </row>
    <row r="29" spans="1:14" x14ac:dyDescent="0.2">
      <c r="A29" s="74">
        <f>'inserimento dati'!D46</f>
        <v>24</v>
      </c>
      <c r="B29" s="8">
        <v>25</v>
      </c>
      <c r="C29" s="22">
        <f t="shared" si="1"/>
        <v>0</v>
      </c>
      <c r="D29" s="16">
        <f>'inserimento dati'!E46</f>
        <v>0</v>
      </c>
      <c r="E29" s="16">
        <f>'inserimento dati'!F46</f>
        <v>0</v>
      </c>
      <c r="F29" s="18" t="e">
        <f t="shared" si="0"/>
        <v>#DIV/0!</v>
      </c>
      <c r="G29" s="19" t="e">
        <f t="shared" si="4"/>
        <v>#DIV/0!</v>
      </c>
      <c r="H29" s="7">
        <f t="shared" si="2"/>
        <v>5</v>
      </c>
      <c r="I29" s="75" t="e">
        <f t="shared" si="3"/>
        <v>#DIV/0!</v>
      </c>
      <c r="M29" s="4" t="s">
        <v>8</v>
      </c>
      <c r="N29" s="4" t="s">
        <v>9</v>
      </c>
    </row>
    <row r="30" spans="1:14" x14ac:dyDescent="0.2">
      <c r="A30" s="74">
        <f>'inserimento dati'!D47</f>
        <v>25</v>
      </c>
      <c r="B30" s="8">
        <v>26</v>
      </c>
      <c r="C30" s="22">
        <f t="shared" si="1"/>
        <v>0</v>
      </c>
      <c r="D30" s="16">
        <f>'inserimento dati'!E47</f>
        <v>0</v>
      </c>
      <c r="E30" s="16">
        <f>'inserimento dati'!F47</f>
        <v>0</v>
      </c>
      <c r="F30" s="18" t="e">
        <f t="shared" si="0"/>
        <v>#DIV/0!</v>
      </c>
      <c r="G30" s="19" t="e">
        <f t="shared" si="4"/>
        <v>#DIV/0!</v>
      </c>
      <c r="H30" s="7">
        <f t="shared" si="2"/>
        <v>5.12</v>
      </c>
      <c r="I30" s="75" t="e">
        <f t="shared" si="3"/>
        <v>#DIV/0!</v>
      </c>
      <c r="M30" s="4" t="s">
        <v>8</v>
      </c>
      <c r="N30" s="4" t="s">
        <v>9</v>
      </c>
    </row>
    <row r="31" spans="1:14" x14ac:dyDescent="0.2">
      <c r="A31" s="74">
        <f>'inserimento dati'!D48</f>
        <v>26</v>
      </c>
      <c r="B31" s="8">
        <v>27</v>
      </c>
      <c r="C31" s="22">
        <f t="shared" si="1"/>
        <v>0</v>
      </c>
      <c r="D31" s="16">
        <f>'inserimento dati'!E48</f>
        <v>0</v>
      </c>
      <c r="E31" s="16">
        <f>'inserimento dati'!F48</f>
        <v>0</v>
      </c>
      <c r="F31" s="18" t="e">
        <f t="shared" si="0"/>
        <v>#DIV/0!</v>
      </c>
      <c r="G31" s="19" t="e">
        <f t="shared" si="4"/>
        <v>#DIV/0!</v>
      </c>
      <c r="H31" s="7">
        <f t="shared" si="2"/>
        <v>5.24</v>
      </c>
      <c r="I31" s="75" t="e">
        <f t="shared" si="3"/>
        <v>#DIV/0!</v>
      </c>
      <c r="M31" s="4" t="s">
        <v>8</v>
      </c>
      <c r="N31" s="4" t="s">
        <v>9</v>
      </c>
    </row>
    <row r="32" spans="1:14" x14ac:dyDescent="0.2">
      <c r="A32" s="74">
        <f>'inserimento dati'!D49</f>
        <v>27</v>
      </c>
      <c r="B32" s="8">
        <v>28</v>
      </c>
      <c r="C32" s="22">
        <f t="shared" si="1"/>
        <v>0</v>
      </c>
      <c r="D32" s="16">
        <f>'inserimento dati'!E49</f>
        <v>0</v>
      </c>
      <c r="E32" s="16">
        <f>'inserimento dati'!F49</f>
        <v>0</v>
      </c>
      <c r="F32" s="18" t="e">
        <f t="shared" si="0"/>
        <v>#DIV/0!</v>
      </c>
      <c r="G32" s="19" t="e">
        <f t="shared" si="4"/>
        <v>#DIV/0!</v>
      </c>
      <c r="H32" s="7">
        <f t="shared" si="2"/>
        <v>5.3599999999999994</v>
      </c>
      <c r="I32" s="75" t="e">
        <f t="shared" si="3"/>
        <v>#DIV/0!</v>
      </c>
      <c r="M32" s="4" t="s">
        <v>8</v>
      </c>
      <c r="N32" s="4" t="s">
        <v>9</v>
      </c>
    </row>
    <row r="33" spans="1:14" x14ac:dyDescent="0.2">
      <c r="A33" s="74">
        <f>'inserimento dati'!D50</f>
        <v>28</v>
      </c>
      <c r="B33" s="8">
        <v>29</v>
      </c>
      <c r="C33" s="22">
        <f t="shared" si="1"/>
        <v>0</v>
      </c>
      <c r="D33" s="16">
        <f>'inserimento dati'!E50</f>
        <v>0</v>
      </c>
      <c r="E33" s="16">
        <f>'inserimento dati'!F50</f>
        <v>0</v>
      </c>
      <c r="F33" s="18" t="e">
        <f t="shared" si="0"/>
        <v>#DIV/0!</v>
      </c>
      <c r="G33" s="19" t="e">
        <f t="shared" si="4"/>
        <v>#DIV/0!</v>
      </c>
      <c r="H33" s="7">
        <f t="shared" si="2"/>
        <v>5.48</v>
      </c>
      <c r="I33" s="75" t="e">
        <f t="shared" si="3"/>
        <v>#DIV/0!</v>
      </c>
      <c r="M33" s="4" t="s">
        <v>8</v>
      </c>
      <c r="N33" s="4" t="s">
        <v>9</v>
      </c>
    </row>
    <row r="34" spans="1:14" x14ac:dyDescent="0.2">
      <c r="A34" s="74">
        <f>'inserimento dati'!D51</f>
        <v>29</v>
      </c>
      <c r="B34" s="8">
        <v>30</v>
      </c>
      <c r="C34" s="22">
        <f t="shared" si="1"/>
        <v>0</v>
      </c>
      <c r="D34" s="16">
        <f>'inserimento dati'!E51</f>
        <v>0</v>
      </c>
      <c r="E34" s="16">
        <f>'inserimento dati'!F51</f>
        <v>0</v>
      </c>
      <c r="F34" s="18" t="e">
        <f t="shared" si="0"/>
        <v>#DIV/0!</v>
      </c>
      <c r="G34" s="19" t="e">
        <f t="shared" si="4"/>
        <v>#DIV/0!</v>
      </c>
      <c r="H34" s="7">
        <f t="shared" si="2"/>
        <v>5.6</v>
      </c>
      <c r="I34" s="75" t="e">
        <f t="shared" si="3"/>
        <v>#DIV/0!</v>
      </c>
      <c r="M34" s="4" t="s">
        <v>8</v>
      </c>
      <c r="N34" s="4" t="s">
        <v>9</v>
      </c>
    </row>
    <row r="35" spans="1:14" x14ac:dyDescent="0.2">
      <c r="A35" s="74">
        <f>'inserimento dati'!D52</f>
        <v>30</v>
      </c>
      <c r="B35" s="8">
        <v>31</v>
      </c>
      <c r="C35" s="22">
        <f t="shared" si="1"/>
        <v>0</v>
      </c>
      <c r="D35" s="16">
        <f>'inserimento dati'!E52</f>
        <v>0</v>
      </c>
      <c r="E35" s="16">
        <f>'inserimento dati'!F52</f>
        <v>0</v>
      </c>
      <c r="F35" s="18" t="e">
        <f t="shared" si="0"/>
        <v>#DIV/0!</v>
      </c>
      <c r="G35" s="19" t="e">
        <f t="shared" si="4"/>
        <v>#DIV/0!</v>
      </c>
      <c r="H35" s="7">
        <f t="shared" si="2"/>
        <v>5.72</v>
      </c>
      <c r="I35" s="75" t="e">
        <f t="shared" si="3"/>
        <v>#DIV/0!</v>
      </c>
      <c r="M35" s="4" t="s">
        <v>8</v>
      </c>
      <c r="N35" s="4" t="s">
        <v>9</v>
      </c>
    </row>
    <row r="36" spans="1:14" x14ac:dyDescent="0.2">
      <c r="A36" s="74">
        <f>'inserimento dati'!D53</f>
        <v>31</v>
      </c>
      <c r="B36" s="8">
        <v>32</v>
      </c>
      <c r="C36" s="22">
        <f t="shared" si="1"/>
        <v>0</v>
      </c>
      <c r="D36" s="16">
        <f>'inserimento dati'!E53</f>
        <v>0</v>
      </c>
      <c r="E36" s="16">
        <f>'inserimento dati'!F53</f>
        <v>0</v>
      </c>
      <c r="F36" s="18" t="e">
        <f t="shared" si="0"/>
        <v>#DIV/0!</v>
      </c>
      <c r="G36" s="19" t="e">
        <f t="shared" si="4"/>
        <v>#DIV/0!</v>
      </c>
      <c r="H36" s="7">
        <f t="shared" si="2"/>
        <v>5.84</v>
      </c>
      <c r="I36" s="75" t="e">
        <f t="shared" si="3"/>
        <v>#DIV/0!</v>
      </c>
      <c r="M36" s="4" t="s">
        <v>8</v>
      </c>
      <c r="N36" s="4" t="s">
        <v>9</v>
      </c>
    </row>
    <row r="37" spans="1:14" x14ac:dyDescent="0.2">
      <c r="A37" s="74">
        <f>'inserimento dati'!D54</f>
        <v>32</v>
      </c>
      <c r="B37" s="8">
        <v>33</v>
      </c>
      <c r="C37" s="22">
        <f t="shared" si="1"/>
        <v>0</v>
      </c>
      <c r="D37" s="16">
        <f>'inserimento dati'!E54</f>
        <v>0</v>
      </c>
      <c r="E37" s="16">
        <f>'inserimento dati'!F54</f>
        <v>0</v>
      </c>
      <c r="F37" s="18" t="e">
        <f t="shared" ref="F37:F67" si="5">D37/C37*100</f>
        <v>#DIV/0!</v>
      </c>
      <c r="G37" s="19" t="e">
        <f t="shared" si="4"/>
        <v>#DIV/0!</v>
      </c>
      <c r="H37" s="7">
        <f t="shared" ref="H37:H67" si="6">2+0.12*B37</f>
        <v>5.96</v>
      </c>
      <c r="I37" s="75" t="e">
        <f t="shared" si="3"/>
        <v>#DIV/0!</v>
      </c>
      <c r="M37" s="4" t="s">
        <v>8</v>
      </c>
      <c r="N37" s="4" t="s">
        <v>9</v>
      </c>
    </row>
    <row r="38" spans="1:14" s="5" customFormat="1" x14ac:dyDescent="0.2">
      <c r="A38" s="74">
        <f>'inserimento dati'!D55</f>
        <v>33</v>
      </c>
      <c r="B38" s="8">
        <v>34</v>
      </c>
      <c r="C38" s="22">
        <f t="shared" ref="C38:C67" si="7">C37-D37-E37</f>
        <v>0</v>
      </c>
      <c r="D38" s="16">
        <f>'inserimento dati'!E55</f>
        <v>0</v>
      </c>
      <c r="E38" s="16">
        <f>'inserimento dati'!F55</f>
        <v>0</v>
      </c>
      <c r="F38" s="18" t="e">
        <f t="shared" si="5"/>
        <v>#DIV/0!</v>
      </c>
      <c r="G38" s="19" t="e">
        <f t="shared" si="4"/>
        <v>#DIV/0!</v>
      </c>
      <c r="H38" s="7">
        <f t="shared" si="6"/>
        <v>6.08</v>
      </c>
      <c r="I38" s="75" t="e">
        <f t="shared" si="3"/>
        <v>#DIV/0!</v>
      </c>
      <c r="M38" s="4" t="s">
        <v>8</v>
      </c>
      <c r="N38" s="4" t="s">
        <v>9</v>
      </c>
    </row>
    <row r="39" spans="1:14" s="5" customFormat="1" x14ac:dyDescent="0.2">
      <c r="A39" s="74">
        <f>'inserimento dati'!D56</f>
        <v>34</v>
      </c>
      <c r="B39" s="8">
        <v>35</v>
      </c>
      <c r="C39" s="22">
        <f t="shared" si="7"/>
        <v>0</v>
      </c>
      <c r="D39" s="16">
        <f>'inserimento dati'!E56</f>
        <v>0</v>
      </c>
      <c r="E39" s="16">
        <f>'inserimento dati'!F56</f>
        <v>0</v>
      </c>
      <c r="F39" s="18" t="e">
        <f t="shared" si="5"/>
        <v>#DIV/0!</v>
      </c>
      <c r="G39" s="19" t="e">
        <f t="shared" si="4"/>
        <v>#DIV/0!</v>
      </c>
      <c r="H39" s="7">
        <f t="shared" si="6"/>
        <v>6.2</v>
      </c>
      <c r="I39" s="75" t="e">
        <f t="shared" si="3"/>
        <v>#DIV/0!</v>
      </c>
      <c r="M39" s="4" t="s">
        <v>8</v>
      </c>
      <c r="N39" s="4" t="s">
        <v>9</v>
      </c>
    </row>
    <row r="40" spans="1:14" s="5" customFormat="1" x14ac:dyDescent="0.2">
      <c r="A40" s="74">
        <f>'inserimento dati'!D57</f>
        <v>35</v>
      </c>
      <c r="B40" s="8">
        <v>36</v>
      </c>
      <c r="C40" s="22">
        <f t="shared" si="7"/>
        <v>0</v>
      </c>
      <c r="D40" s="16">
        <f>'inserimento dati'!E57</f>
        <v>0</v>
      </c>
      <c r="E40" s="16">
        <f>'inserimento dati'!F57</f>
        <v>0</v>
      </c>
      <c r="F40" s="18" t="e">
        <f t="shared" si="5"/>
        <v>#DIV/0!</v>
      </c>
      <c r="G40" s="19" t="e">
        <f t="shared" si="4"/>
        <v>#DIV/0!</v>
      </c>
      <c r="H40" s="7">
        <f t="shared" si="6"/>
        <v>6.32</v>
      </c>
      <c r="I40" s="75" t="e">
        <f t="shared" si="3"/>
        <v>#DIV/0!</v>
      </c>
      <c r="M40" s="4" t="s">
        <v>8</v>
      </c>
      <c r="N40" s="4" t="s">
        <v>9</v>
      </c>
    </row>
    <row r="41" spans="1:14" s="5" customFormat="1" x14ac:dyDescent="0.2">
      <c r="A41" s="74">
        <f>'inserimento dati'!D58</f>
        <v>36</v>
      </c>
      <c r="B41" s="8">
        <v>37</v>
      </c>
      <c r="C41" s="22">
        <f t="shared" si="7"/>
        <v>0</v>
      </c>
      <c r="D41" s="16">
        <f>'inserimento dati'!E58</f>
        <v>0</v>
      </c>
      <c r="E41" s="16">
        <f>'inserimento dati'!F58</f>
        <v>0</v>
      </c>
      <c r="F41" s="18" t="e">
        <f t="shared" si="5"/>
        <v>#DIV/0!</v>
      </c>
      <c r="G41" s="19" t="e">
        <f t="shared" si="4"/>
        <v>#DIV/0!</v>
      </c>
      <c r="H41" s="7">
        <f t="shared" si="6"/>
        <v>6.4399999999999995</v>
      </c>
      <c r="I41" s="75" t="e">
        <f t="shared" si="3"/>
        <v>#DIV/0!</v>
      </c>
      <c r="M41" s="4" t="s">
        <v>8</v>
      </c>
      <c r="N41" s="4" t="s">
        <v>9</v>
      </c>
    </row>
    <row r="42" spans="1:14" s="5" customFormat="1" x14ac:dyDescent="0.2">
      <c r="A42" s="74">
        <f>'inserimento dati'!D59</f>
        <v>37</v>
      </c>
      <c r="B42" s="8">
        <v>38</v>
      </c>
      <c r="C42" s="22">
        <f t="shared" si="7"/>
        <v>0</v>
      </c>
      <c r="D42" s="16">
        <f>'inserimento dati'!E59</f>
        <v>0</v>
      </c>
      <c r="E42" s="16">
        <f>'inserimento dati'!F59</f>
        <v>0</v>
      </c>
      <c r="F42" s="18" t="e">
        <f t="shared" si="5"/>
        <v>#DIV/0!</v>
      </c>
      <c r="G42" s="19" t="e">
        <f t="shared" si="4"/>
        <v>#DIV/0!</v>
      </c>
      <c r="H42" s="7">
        <f t="shared" si="6"/>
        <v>6.56</v>
      </c>
      <c r="I42" s="75" t="e">
        <f t="shared" si="3"/>
        <v>#DIV/0!</v>
      </c>
      <c r="M42" s="4" t="s">
        <v>8</v>
      </c>
      <c r="N42" s="4" t="s">
        <v>9</v>
      </c>
    </row>
    <row r="43" spans="1:14" s="5" customFormat="1" x14ac:dyDescent="0.2">
      <c r="A43" s="74">
        <f>'inserimento dati'!D60</f>
        <v>38</v>
      </c>
      <c r="B43" s="8">
        <v>39</v>
      </c>
      <c r="C43" s="22">
        <f t="shared" si="7"/>
        <v>0</v>
      </c>
      <c r="D43" s="16">
        <f>'inserimento dati'!E60</f>
        <v>0</v>
      </c>
      <c r="E43" s="16">
        <f>'inserimento dati'!F60</f>
        <v>0</v>
      </c>
      <c r="F43" s="18" t="e">
        <f t="shared" si="5"/>
        <v>#DIV/0!</v>
      </c>
      <c r="G43" s="19" t="e">
        <f t="shared" si="4"/>
        <v>#DIV/0!</v>
      </c>
      <c r="H43" s="7">
        <f t="shared" si="6"/>
        <v>6.68</v>
      </c>
      <c r="I43" s="75" t="e">
        <f t="shared" si="3"/>
        <v>#DIV/0!</v>
      </c>
      <c r="M43" s="4" t="s">
        <v>8</v>
      </c>
      <c r="N43" s="4" t="s">
        <v>9</v>
      </c>
    </row>
    <row r="44" spans="1:14" s="5" customFormat="1" x14ac:dyDescent="0.2">
      <c r="A44" s="74">
        <f>'inserimento dati'!D61</f>
        <v>39</v>
      </c>
      <c r="B44" s="8">
        <v>40</v>
      </c>
      <c r="C44" s="22">
        <f t="shared" si="7"/>
        <v>0</v>
      </c>
      <c r="D44" s="16">
        <f>'inserimento dati'!E61</f>
        <v>0</v>
      </c>
      <c r="E44" s="16">
        <f>'inserimento dati'!F61</f>
        <v>0</v>
      </c>
      <c r="F44" s="18" t="e">
        <f t="shared" si="5"/>
        <v>#DIV/0!</v>
      </c>
      <c r="G44" s="19" t="e">
        <f t="shared" si="4"/>
        <v>#DIV/0!</v>
      </c>
      <c r="H44" s="7">
        <f t="shared" si="6"/>
        <v>6.8</v>
      </c>
      <c r="I44" s="75" t="e">
        <f t="shared" si="3"/>
        <v>#DIV/0!</v>
      </c>
      <c r="M44" s="4" t="s">
        <v>8</v>
      </c>
      <c r="N44" s="4" t="s">
        <v>9</v>
      </c>
    </row>
    <row r="45" spans="1:14" s="5" customFormat="1" x14ac:dyDescent="0.2">
      <c r="A45" s="74">
        <f>'inserimento dati'!D62</f>
        <v>40</v>
      </c>
      <c r="B45" s="8">
        <v>41</v>
      </c>
      <c r="C45" s="22">
        <f t="shared" si="7"/>
        <v>0</v>
      </c>
      <c r="D45" s="16">
        <f>'inserimento dati'!E62</f>
        <v>0</v>
      </c>
      <c r="E45" s="16">
        <f>'inserimento dati'!F62</f>
        <v>0</v>
      </c>
      <c r="F45" s="18" t="e">
        <f t="shared" si="5"/>
        <v>#DIV/0!</v>
      </c>
      <c r="G45" s="19" t="e">
        <f t="shared" si="4"/>
        <v>#DIV/0!</v>
      </c>
      <c r="H45" s="7">
        <f t="shared" si="6"/>
        <v>6.92</v>
      </c>
      <c r="I45" s="75" t="e">
        <f t="shared" si="3"/>
        <v>#DIV/0!</v>
      </c>
      <c r="M45" s="4" t="s">
        <v>8</v>
      </c>
      <c r="N45" s="4" t="s">
        <v>9</v>
      </c>
    </row>
    <row r="46" spans="1:14" s="5" customFormat="1" x14ac:dyDescent="0.2">
      <c r="A46" s="74">
        <f>'inserimento dati'!D63</f>
        <v>41</v>
      </c>
      <c r="B46" s="8">
        <v>42</v>
      </c>
      <c r="C46" s="22">
        <f t="shared" si="7"/>
        <v>0</v>
      </c>
      <c r="D46" s="16">
        <f>'inserimento dati'!E63</f>
        <v>0</v>
      </c>
      <c r="E46" s="16">
        <f>'inserimento dati'!F63</f>
        <v>0</v>
      </c>
      <c r="F46" s="18" t="e">
        <f t="shared" si="5"/>
        <v>#DIV/0!</v>
      </c>
      <c r="G46" s="19" t="e">
        <f t="shared" si="4"/>
        <v>#DIV/0!</v>
      </c>
      <c r="H46" s="7">
        <f t="shared" si="6"/>
        <v>7.04</v>
      </c>
      <c r="I46" s="75" t="e">
        <f t="shared" si="3"/>
        <v>#DIV/0!</v>
      </c>
      <c r="M46" s="4" t="s">
        <v>8</v>
      </c>
      <c r="N46" s="4" t="s">
        <v>9</v>
      </c>
    </row>
    <row r="47" spans="1:14" s="5" customFormat="1" x14ac:dyDescent="0.2">
      <c r="A47" s="74">
        <f>'inserimento dati'!D64</f>
        <v>42</v>
      </c>
      <c r="B47" s="8">
        <v>43</v>
      </c>
      <c r="C47" s="22">
        <f t="shared" si="7"/>
        <v>0</v>
      </c>
      <c r="D47" s="16">
        <f>'inserimento dati'!E64</f>
        <v>0</v>
      </c>
      <c r="E47" s="16">
        <f>'inserimento dati'!F64</f>
        <v>0</v>
      </c>
      <c r="F47" s="18" t="e">
        <f t="shared" si="5"/>
        <v>#DIV/0!</v>
      </c>
      <c r="G47" s="19" t="e">
        <f t="shared" si="4"/>
        <v>#DIV/0!</v>
      </c>
      <c r="H47" s="7">
        <f t="shared" si="6"/>
        <v>7.16</v>
      </c>
      <c r="I47" s="75" t="e">
        <f t="shared" si="3"/>
        <v>#DIV/0!</v>
      </c>
      <c r="M47" s="4" t="s">
        <v>8</v>
      </c>
      <c r="N47" s="4" t="s">
        <v>9</v>
      </c>
    </row>
    <row r="48" spans="1:14" s="5" customFormat="1" x14ac:dyDescent="0.2">
      <c r="A48" s="74">
        <f>'inserimento dati'!D65</f>
        <v>43</v>
      </c>
      <c r="B48" s="8">
        <v>44</v>
      </c>
      <c r="C48" s="22">
        <f t="shared" si="7"/>
        <v>0</v>
      </c>
      <c r="D48" s="16">
        <f>'inserimento dati'!E65</f>
        <v>0</v>
      </c>
      <c r="E48" s="16">
        <f>'inserimento dati'!F65</f>
        <v>0</v>
      </c>
      <c r="F48" s="18" t="e">
        <f t="shared" si="5"/>
        <v>#DIV/0!</v>
      </c>
      <c r="G48" s="19" t="e">
        <f t="shared" si="4"/>
        <v>#DIV/0!</v>
      </c>
      <c r="H48" s="7">
        <f t="shared" si="6"/>
        <v>7.2799999999999994</v>
      </c>
      <c r="I48" s="75" t="e">
        <f t="shared" si="3"/>
        <v>#DIV/0!</v>
      </c>
      <c r="M48" s="4" t="s">
        <v>8</v>
      </c>
      <c r="N48" s="4" t="s">
        <v>9</v>
      </c>
    </row>
    <row r="49" spans="1:14" x14ac:dyDescent="0.2">
      <c r="A49" s="74">
        <f>'inserimento dati'!D66</f>
        <v>44</v>
      </c>
      <c r="B49" s="8">
        <v>45</v>
      </c>
      <c r="C49" s="22">
        <f t="shared" si="7"/>
        <v>0</v>
      </c>
      <c r="D49" s="16">
        <f>'inserimento dati'!E66</f>
        <v>0</v>
      </c>
      <c r="E49" s="16">
        <f>'inserimento dati'!F66</f>
        <v>0</v>
      </c>
      <c r="F49" s="18" t="e">
        <f t="shared" si="5"/>
        <v>#DIV/0!</v>
      </c>
      <c r="G49" s="19" t="e">
        <f t="shared" si="4"/>
        <v>#DIV/0!</v>
      </c>
      <c r="H49" s="7">
        <f t="shared" si="6"/>
        <v>7.3999999999999995</v>
      </c>
      <c r="I49" s="75" t="e">
        <f t="shared" si="3"/>
        <v>#DIV/0!</v>
      </c>
      <c r="M49" s="4" t="s">
        <v>8</v>
      </c>
      <c r="N49" s="4" t="s">
        <v>9</v>
      </c>
    </row>
    <row r="50" spans="1:14" x14ac:dyDescent="0.2">
      <c r="A50" s="74">
        <f>'inserimento dati'!D67</f>
        <v>45</v>
      </c>
      <c r="B50" s="8">
        <v>46</v>
      </c>
      <c r="C50" s="22">
        <f t="shared" si="7"/>
        <v>0</v>
      </c>
      <c r="D50" s="16">
        <f>'inserimento dati'!E67</f>
        <v>0</v>
      </c>
      <c r="E50" s="16">
        <f>'inserimento dati'!F67</f>
        <v>0</v>
      </c>
      <c r="F50" s="18" t="e">
        <f t="shared" si="5"/>
        <v>#DIV/0!</v>
      </c>
      <c r="G50" s="19" t="e">
        <f t="shared" si="4"/>
        <v>#DIV/0!</v>
      </c>
      <c r="H50" s="7">
        <f t="shared" si="6"/>
        <v>7.52</v>
      </c>
      <c r="I50" s="75" t="e">
        <f t="shared" si="3"/>
        <v>#DIV/0!</v>
      </c>
      <c r="M50" s="4" t="s">
        <v>8</v>
      </c>
      <c r="N50" s="4" t="s">
        <v>9</v>
      </c>
    </row>
    <row r="51" spans="1:14" x14ac:dyDescent="0.2">
      <c r="A51" s="74">
        <f>'inserimento dati'!D68</f>
        <v>46</v>
      </c>
      <c r="B51" s="8">
        <v>47</v>
      </c>
      <c r="C51" s="22">
        <f t="shared" si="7"/>
        <v>0</v>
      </c>
      <c r="D51" s="16">
        <f>'inserimento dati'!E68</f>
        <v>0</v>
      </c>
      <c r="E51" s="16">
        <f>'inserimento dati'!F68</f>
        <v>0</v>
      </c>
      <c r="F51" s="18" t="e">
        <f t="shared" si="5"/>
        <v>#DIV/0!</v>
      </c>
      <c r="G51" s="19" t="e">
        <f t="shared" si="4"/>
        <v>#DIV/0!</v>
      </c>
      <c r="H51" s="7">
        <f t="shared" si="6"/>
        <v>7.64</v>
      </c>
      <c r="I51" s="75" t="e">
        <f t="shared" si="3"/>
        <v>#DIV/0!</v>
      </c>
      <c r="M51" s="4" t="s">
        <v>8</v>
      </c>
      <c r="N51" s="4" t="s">
        <v>9</v>
      </c>
    </row>
    <row r="52" spans="1:14" x14ac:dyDescent="0.2">
      <c r="A52" s="74">
        <f>'inserimento dati'!D69</f>
        <v>47</v>
      </c>
      <c r="B52" s="8">
        <v>48</v>
      </c>
      <c r="C52" s="22">
        <f t="shared" si="7"/>
        <v>0</v>
      </c>
      <c r="D52" s="16">
        <f>'inserimento dati'!E69</f>
        <v>0</v>
      </c>
      <c r="E52" s="16">
        <f>'inserimento dati'!F69</f>
        <v>0</v>
      </c>
      <c r="F52" s="18" t="e">
        <f t="shared" si="5"/>
        <v>#DIV/0!</v>
      </c>
      <c r="G52" s="19" t="e">
        <f t="shared" si="4"/>
        <v>#DIV/0!</v>
      </c>
      <c r="H52" s="7">
        <f t="shared" si="6"/>
        <v>7.76</v>
      </c>
      <c r="I52" s="75" t="e">
        <f t="shared" si="3"/>
        <v>#DIV/0!</v>
      </c>
      <c r="M52" s="4" t="s">
        <v>8</v>
      </c>
      <c r="N52" s="4" t="s">
        <v>9</v>
      </c>
    </row>
    <row r="53" spans="1:14" x14ac:dyDescent="0.2">
      <c r="A53" s="74">
        <f>'inserimento dati'!D70</f>
        <v>48</v>
      </c>
      <c r="B53" s="8">
        <v>49</v>
      </c>
      <c r="C53" s="22">
        <f t="shared" si="7"/>
        <v>0</v>
      </c>
      <c r="D53" s="16">
        <f>'inserimento dati'!E70</f>
        <v>0</v>
      </c>
      <c r="E53" s="16">
        <f>'inserimento dati'!F70</f>
        <v>0</v>
      </c>
      <c r="F53" s="18" t="e">
        <f t="shared" si="5"/>
        <v>#DIV/0!</v>
      </c>
      <c r="G53" s="19" t="e">
        <f t="shared" si="4"/>
        <v>#DIV/0!</v>
      </c>
      <c r="H53" s="7">
        <f t="shared" si="6"/>
        <v>7.88</v>
      </c>
      <c r="I53" s="75" t="e">
        <f t="shared" si="3"/>
        <v>#DIV/0!</v>
      </c>
      <c r="M53" s="4" t="s">
        <v>8</v>
      </c>
      <c r="N53" s="4" t="s">
        <v>9</v>
      </c>
    </row>
    <row r="54" spans="1:14" x14ac:dyDescent="0.2">
      <c r="A54" s="74">
        <f>'inserimento dati'!D71</f>
        <v>49</v>
      </c>
      <c r="B54" s="8">
        <v>50</v>
      </c>
      <c r="C54" s="22">
        <f t="shared" si="7"/>
        <v>0</v>
      </c>
      <c r="D54" s="16">
        <f>'inserimento dati'!E71</f>
        <v>0</v>
      </c>
      <c r="E54" s="16">
        <f>'inserimento dati'!F71</f>
        <v>0</v>
      </c>
      <c r="F54" s="18" t="e">
        <f t="shared" si="5"/>
        <v>#DIV/0!</v>
      </c>
      <c r="G54" s="19" t="e">
        <f t="shared" si="4"/>
        <v>#DIV/0!</v>
      </c>
      <c r="H54" s="7">
        <f t="shared" si="6"/>
        <v>8</v>
      </c>
      <c r="I54" s="75" t="e">
        <f t="shared" si="3"/>
        <v>#DIV/0!</v>
      </c>
      <c r="M54" s="4" t="s">
        <v>8</v>
      </c>
      <c r="N54" s="4" t="s">
        <v>9</v>
      </c>
    </row>
    <row r="55" spans="1:14" x14ac:dyDescent="0.2">
      <c r="A55" s="74">
        <f>'inserimento dati'!D72</f>
        <v>50</v>
      </c>
      <c r="B55" s="8">
        <v>51</v>
      </c>
      <c r="C55" s="22">
        <f t="shared" si="7"/>
        <v>0</v>
      </c>
      <c r="D55" s="16">
        <f>'inserimento dati'!E72</f>
        <v>0</v>
      </c>
      <c r="E55" s="16">
        <f>'inserimento dati'!F72</f>
        <v>0</v>
      </c>
      <c r="F55" s="18" t="e">
        <f t="shared" si="5"/>
        <v>#DIV/0!</v>
      </c>
      <c r="G55" s="19" t="e">
        <f t="shared" si="4"/>
        <v>#DIV/0!</v>
      </c>
      <c r="H55" s="7">
        <f t="shared" si="6"/>
        <v>8.120000000000001</v>
      </c>
      <c r="I55" s="75" t="e">
        <f t="shared" si="3"/>
        <v>#DIV/0!</v>
      </c>
      <c r="M55" s="4" t="s">
        <v>8</v>
      </c>
      <c r="N55" s="4" t="s">
        <v>9</v>
      </c>
    </row>
    <row r="56" spans="1:14" x14ac:dyDescent="0.2">
      <c r="A56" s="74">
        <f>'inserimento dati'!D73</f>
        <v>51</v>
      </c>
      <c r="B56" s="8">
        <v>52</v>
      </c>
      <c r="C56" s="22">
        <f t="shared" si="7"/>
        <v>0</v>
      </c>
      <c r="D56" s="16">
        <f>'inserimento dati'!E73</f>
        <v>0</v>
      </c>
      <c r="E56" s="16">
        <f>'inserimento dati'!F73</f>
        <v>0</v>
      </c>
      <c r="F56" s="18" t="e">
        <f t="shared" si="5"/>
        <v>#DIV/0!</v>
      </c>
      <c r="G56" s="19" t="e">
        <f t="shared" si="4"/>
        <v>#DIV/0!</v>
      </c>
      <c r="H56" s="7">
        <f t="shared" si="6"/>
        <v>8.24</v>
      </c>
      <c r="I56" s="75" t="e">
        <f t="shared" si="3"/>
        <v>#DIV/0!</v>
      </c>
      <c r="M56" s="4" t="s">
        <v>8</v>
      </c>
      <c r="N56" s="4" t="s">
        <v>9</v>
      </c>
    </row>
    <row r="57" spans="1:14" x14ac:dyDescent="0.2">
      <c r="A57" s="74">
        <f>'inserimento dati'!D74</f>
        <v>52</v>
      </c>
      <c r="B57" s="8">
        <v>53</v>
      </c>
      <c r="C57" s="22">
        <f t="shared" si="7"/>
        <v>0</v>
      </c>
      <c r="D57" s="16">
        <f>'inserimento dati'!E74</f>
        <v>0</v>
      </c>
      <c r="E57" s="16">
        <f>'inserimento dati'!F74</f>
        <v>0</v>
      </c>
      <c r="F57" s="18" t="e">
        <f t="shared" si="5"/>
        <v>#DIV/0!</v>
      </c>
      <c r="G57" s="19" t="e">
        <f t="shared" si="4"/>
        <v>#DIV/0!</v>
      </c>
      <c r="H57" s="7">
        <f t="shared" si="6"/>
        <v>8.36</v>
      </c>
      <c r="I57" s="75" t="e">
        <f t="shared" si="3"/>
        <v>#DIV/0!</v>
      </c>
      <c r="M57" s="4" t="s">
        <v>8</v>
      </c>
      <c r="N57" s="4" t="s">
        <v>9</v>
      </c>
    </row>
    <row r="58" spans="1:14" x14ac:dyDescent="0.2">
      <c r="A58" s="74">
        <f>'inserimento dati'!D75</f>
        <v>53</v>
      </c>
      <c r="B58" s="8">
        <v>54</v>
      </c>
      <c r="C58" s="22">
        <f t="shared" si="7"/>
        <v>0</v>
      </c>
      <c r="D58" s="16">
        <f>'inserimento dati'!E75</f>
        <v>0</v>
      </c>
      <c r="E58" s="16">
        <f>'inserimento dati'!F75</f>
        <v>0</v>
      </c>
      <c r="F58" s="18" t="e">
        <f t="shared" si="5"/>
        <v>#DIV/0!</v>
      </c>
      <c r="G58" s="19" t="e">
        <f t="shared" si="4"/>
        <v>#DIV/0!</v>
      </c>
      <c r="H58" s="7">
        <f t="shared" si="6"/>
        <v>8.48</v>
      </c>
      <c r="I58" s="75" t="e">
        <f t="shared" si="3"/>
        <v>#DIV/0!</v>
      </c>
      <c r="M58" s="4" t="s">
        <v>8</v>
      </c>
      <c r="N58" s="4" t="s">
        <v>9</v>
      </c>
    </row>
    <row r="59" spans="1:14" x14ac:dyDescent="0.2">
      <c r="A59" s="74">
        <f>'inserimento dati'!D76</f>
        <v>54</v>
      </c>
      <c r="B59" s="8">
        <v>55</v>
      </c>
      <c r="C59" s="22">
        <f t="shared" si="7"/>
        <v>0</v>
      </c>
      <c r="D59" s="16">
        <f>'inserimento dati'!E76</f>
        <v>0</v>
      </c>
      <c r="E59" s="16">
        <f>'inserimento dati'!F76</f>
        <v>0</v>
      </c>
      <c r="F59" s="18" t="e">
        <f t="shared" si="5"/>
        <v>#DIV/0!</v>
      </c>
      <c r="G59" s="19" t="e">
        <f t="shared" si="4"/>
        <v>#DIV/0!</v>
      </c>
      <c r="H59" s="7">
        <f t="shared" si="6"/>
        <v>8.6</v>
      </c>
      <c r="I59" s="75" t="e">
        <f t="shared" si="3"/>
        <v>#DIV/0!</v>
      </c>
      <c r="M59" s="4" t="s">
        <v>8</v>
      </c>
      <c r="N59" s="4" t="s">
        <v>9</v>
      </c>
    </row>
    <row r="60" spans="1:14" x14ac:dyDescent="0.2">
      <c r="A60" s="74">
        <f>'inserimento dati'!D77</f>
        <v>55</v>
      </c>
      <c r="B60" s="8">
        <v>56</v>
      </c>
      <c r="C60" s="22">
        <f t="shared" si="7"/>
        <v>0</v>
      </c>
      <c r="D60" s="16">
        <f>'inserimento dati'!E77</f>
        <v>0</v>
      </c>
      <c r="E60" s="16">
        <f>'inserimento dati'!F77</f>
        <v>0</v>
      </c>
      <c r="F60" s="18" t="e">
        <f t="shared" si="5"/>
        <v>#DIV/0!</v>
      </c>
      <c r="G60" s="19" t="e">
        <f t="shared" si="4"/>
        <v>#DIV/0!</v>
      </c>
      <c r="H60" s="7">
        <f t="shared" si="6"/>
        <v>8.7199999999999989</v>
      </c>
      <c r="I60" s="75" t="e">
        <f t="shared" si="3"/>
        <v>#DIV/0!</v>
      </c>
      <c r="M60" s="4" t="s">
        <v>8</v>
      </c>
      <c r="N60" s="4" t="s">
        <v>9</v>
      </c>
    </row>
    <row r="61" spans="1:14" x14ac:dyDescent="0.2">
      <c r="A61" s="74">
        <f>'inserimento dati'!D78</f>
        <v>56</v>
      </c>
      <c r="B61" s="8">
        <v>57</v>
      </c>
      <c r="C61" s="22">
        <f t="shared" si="7"/>
        <v>0</v>
      </c>
      <c r="D61" s="16">
        <f>'inserimento dati'!E78</f>
        <v>0</v>
      </c>
      <c r="E61" s="16">
        <f>'inserimento dati'!F78</f>
        <v>0</v>
      </c>
      <c r="F61" s="18" t="e">
        <f t="shared" si="5"/>
        <v>#DIV/0!</v>
      </c>
      <c r="G61" s="19" t="e">
        <f t="shared" si="4"/>
        <v>#DIV/0!</v>
      </c>
      <c r="H61" s="7">
        <f t="shared" si="6"/>
        <v>8.84</v>
      </c>
      <c r="I61" s="75" t="e">
        <f t="shared" si="3"/>
        <v>#DIV/0!</v>
      </c>
      <c r="M61" s="4" t="s">
        <v>8</v>
      </c>
      <c r="N61" s="4" t="s">
        <v>9</v>
      </c>
    </row>
    <row r="62" spans="1:14" x14ac:dyDescent="0.2">
      <c r="A62" s="74">
        <f>'inserimento dati'!D79</f>
        <v>57</v>
      </c>
      <c r="B62" s="8">
        <v>58</v>
      </c>
      <c r="C62" s="22">
        <f t="shared" si="7"/>
        <v>0</v>
      </c>
      <c r="D62" s="16">
        <f>'inserimento dati'!E79</f>
        <v>0</v>
      </c>
      <c r="E62" s="16">
        <f>'inserimento dati'!F79</f>
        <v>0</v>
      </c>
      <c r="F62" s="18" t="e">
        <f t="shared" si="5"/>
        <v>#DIV/0!</v>
      </c>
      <c r="G62" s="19" t="e">
        <f t="shared" si="4"/>
        <v>#DIV/0!</v>
      </c>
      <c r="H62" s="7">
        <f t="shared" si="6"/>
        <v>8.9600000000000009</v>
      </c>
      <c r="I62" s="75" t="e">
        <f t="shared" si="3"/>
        <v>#DIV/0!</v>
      </c>
      <c r="M62" s="4" t="s">
        <v>8</v>
      </c>
      <c r="N62" s="4" t="s">
        <v>9</v>
      </c>
    </row>
    <row r="63" spans="1:14" x14ac:dyDescent="0.2">
      <c r="A63" s="74">
        <f>'inserimento dati'!D80</f>
        <v>58</v>
      </c>
      <c r="B63" s="8">
        <v>59</v>
      </c>
      <c r="C63" s="22">
        <f t="shared" si="7"/>
        <v>0</v>
      </c>
      <c r="D63" s="16">
        <f>'inserimento dati'!E80</f>
        <v>0</v>
      </c>
      <c r="E63" s="16">
        <f>'inserimento dati'!F80</f>
        <v>0</v>
      </c>
      <c r="F63" s="18" t="e">
        <f t="shared" si="5"/>
        <v>#DIV/0!</v>
      </c>
      <c r="G63" s="19" t="e">
        <f t="shared" si="4"/>
        <v>#DIV/0!</v>
      </c>
      <c r="H63" s="7">
        <f t="shared" si="6"/>
        <v>9.08</v>
      </c>
      <c r="I63" s="75" t="e">
        <f t="shared" si="3"/>
        <v>#DIV/0!</v>
      </c>
      <c r="M63" s="4" t="s">
        <v>8</v>
      </c>
      <c r="N63" s="4" t="s">
        <v>9</v>
      </c>
    </row>
    <row r="64" spans="1:14" x14ac:dyDescent="0.2">
      <c r="A64" s="74">
        <f>'inserimento dati'!D81</f>
        <v>59</v>
      </c>
      <c r="B64" s="8">
        <v>60</v>
      </c>
      <c r="C64" s="22">
        <f t="shared" si="7"/>
        <v>0</v>
      </c>
      <c r="D64" s="16">
        <f>'inserimento dati'!E81</f>
        <v>0</v>
      </c>
      <c r="E64" s="16">
        <f>'inserimento dati'!F81</f>
        <v>0</v>
      </c>
      <c r="F64" s="18" t="e">
        <f t="shared" si="5"/>
        <v>#DIV/0!</v>
      </c>
      <c r="G64" s="19" t="e">
        <f t="shared" si="4"/>
        <v>#DIV/0!</v>
      </c>
      <c r="H64" s="7">
        <f t="shared" si="6"/>
        <v>9.1999999999999993</v>
      </c>
      <c r="I64" s="75" t="e">
        <f t="shared" si="3"/>
        <v>#DIV/0!</v>
      </c>
      <c r="M64" s="4" t="s">
        <v>8</v>
      </c>
      <c r="N64" s="4" t="s">
        <v>9</v>
      </c>
    </row>
    <row r="65" spans="1:14" x14ac:dyDescent="0.2">
      <c r="A65" s="74">
        <f>'inserimento dati'!D82</f>
        <v>60</v>
      </c>
      <c r="B65" s="8">
        <v>61</v>
      </c>
      <c r="C65" s="22">
        <f t="shared" si="7"/>
        <v>0</v>
      </c>
      <c r="D65" s="16">
        <f>'inserimento dati'!E82</f>
        <v>0</v>
      </c>
      <c r="E65" s="16">
        <f>'inserimento dati'!F82</f>
        <v>0</v>
      </c>
      <c r="F65" s="18" t="e">
        <f t="shared" si="5"/>
        <v>#DIV/0!</v>
      </c>
      <c r="G65" s="19" t="e">
        <f t="shared" si="4"/>
        <v>#DIV/0!</v>
      </c>
      <c r="H65" s="7">
        <f t="shared" si="6"/>
        <v>9.32</v>
      </c>
      <c r="I65" s="75" t="e">
        <f t="shared" si="3"/>
        <v>#DIV/0!</v>
      </c>
      <c r="M65" s="4" t="s">
        <v>8</v>
      </c>
      <c r="N65" s="4" t="s">
        <v>9</v>
      </c>
    </row>
    <row r="66" spans="1:14" x14ac:dyDescent="0.2">
      <c r="A66" s="74">
        <f>'inserimento dati'!D83</f>
        <v>61</v>
      </c>
      <c r="B66" s="8">
        <v>62</v>
      </c>
      <c r="C66" s="22">
        <f t="shared" si="7"/>
        <v>0</v>
      </c>
      <c r="D66" s="16">
        <f>'inserimento dati'!E83</f>
        <v>0</v>
      </c>
      <c r="E66" s="16">
        <f>'inserimento dati'!F83</f>
        <v>0</v>
      </c>
      <c r="F66" s="18" t="e">
        <f t="shared" si="5"/>
        <v>#DIV/0!</v>
      </c>
      <c r="G66" s="19" t="e">
        <f t="shared" si="4"/>
        <v>#DIV/0!</v>
      </c>
      <c r="H66" s="7">
        <f t="shared" si="6"/>
        <v>9.44</v>
      </c>
      <c r="I66" s="75" t="e">
        <f t="shared" si="3"/>
        <v>#DIV/0!</v>
      </c>
      <c r="M66" s="4" t="s">
        <v>8</v>
      </c>
      <c r="N66" s="4" t="s">
        <v>9</v>
      </c>
    </row>
    <row r="67" spans="1:14" ht="15.75" thickBot="1" x14ac:dyDescent="0.25">
      <c r="A67" s="76">
        <f>'inserimento dati'!D84</f>
        <v>62</v>
      </c>
      <c r="B67" s="77">
        <v>63</v>
      </c>
      <c r="C67" s="78">
        <f t="shared" si="7"/>
        <v>0</v>
      </c>
      <c r="D67" s="16">
        <f>'inserimento dati'!E84</f>
        <v>0</v>
      </c>
      <c r="E67" s="79">
        <f>'inserimento dati'!F84</f>
        <v>0</v>
      </c>
      <c r="F67" s="80" t="e">
        <f t="shared" si="5"/>
        <v>#DIV/0!</v>
      </c>
      <c r="G67" s="81" t="e">
        <f t="shared" si="4"/>
        <v>#DIV/0!</v>
      </c>
      <c r="H67" s="82">
        <f t="shared" si="6"/>
        <v>9.5599999999999987</v>
      </c>
      <c r="I67" s="83" t="e">
        <f t="shared" si="3"/>
        <v>#DIV/0!</v>
      </c>
      <c r="M67" s="4" t="s">
        <v>8</v>
      </c>
      <c r="N67" s="4" t="s">
        <v>9</v>
      </c>
    </row>
  </sheetData>
  <sheetProtection password="DE8B" sheet="1" objects="1" scenarios="1" selectLockedCells="1" selectUnlockedCells="1"/>
  <conditionalFormatting sqref="N5:IW5">
    <cfRule type="expression" dxfId="22" priority="32" stopIfTrue="1">
      <formula>$A$5&lt;500</formula>
    </cfRule>
  </conditionalFormatting>
  <conditionalFormatting sqref="I5:I1048576">
    <cfRule type="containsText" dxfId="21" priority="13" stopIfTrue="1" operator="containsText" text="allarm">
      <formula>NOT(ISERROR(SEARCH("allarm",I5)))</formula>
    </cfRule>
  </conditionalFormatting>
  <conditionalFormatting sqref="M5">
    <cfRule type="expression" dxfId="20" priority="28" stopIfTrue="1">
      <formula>$A$5&lt;500</formula>
    </cfRule>
  </conditionalFormatting>
  <conditionalFormatting sqref="M5">
    <cfRule type="expression" dxfId="19" priority="26" stopIfTrue="1">
      <formula>$A$5&lt;500</formula>
    </cfRule>
  </conditionalFormatting>
  <conditionalFormatting sqref="M5">
    <cfRule type="expression" dxfId="18" priority="29" stopIfTrue="1">
      <formula>$A$5:$A$67&lt;500</formula>
    </cfRule>
  </conditionalFormatting>
  <conditionalFormatting sqref="I2">
    <cfRule type="cellIs" dxfId="17" priority="24" operator="lessThan">
      <formula>0.01</formula>
    </cfRule>
  </conditionalFormatting>
  <conditionalFormatting sqref="A2:B2">
    <cfRule type="expression" dxfId="16" priority="22" stopIfTrue="1">
      <formula>$A$5&lt;500</formula>
    </cfRule>
  </conditionalFormatting>
  <conditionalFormatting sqref="A2:B2">
    <cfRule type="expression" dxfId="15" priority="21" stopIfTrue="1">
      <formula>$A:$A&lt;500</formula>
    </cfRule>
  </conditionalFormatting>
  <conditionalFormatting sqref="A2:B2">
    <cfRule type="expression" dxfId="14" priority="23" stopIfTrue="1">
      <formula>$A$5:$A$67&lt;500</formula>
    </cfRule>
  </conditionalFormatting>
  <conditionalFormatting sqref="C2">
    <cfRule type="cellIs" dxfId="13" priority="19" operator="lessThan">
      <formula>0.01</formula>
    </cfRule>
  </conditionalFormatting>
  <conditionalFormatting sqref="D2">
    <cfRule type="cellIs" dxfId="12" priority="18" operator="lessThan">
      <formula>500</formula>
    </cfRule>
  </conditionalFormatting>
  <conditionalFormatting sqref="E2">
    <cfRule type="expression" dxfId="11" priority="16" stopIfTrue="1">
      <formula>$A$5&lt;500</formula>
    </cfRule>
    <cfRule type="cellIs" dxfId="10" priority="8" operator="lessThan">
      <formula>0</formula>
    </cfRule>
  </conditionalFormatting>
  <conditionalFormatting sqref="E2">
    <cfRule type="expression" dxfId="9" priority="15" stopIfTrue="1">
      <formula>$A:$A&lt;500</formula>
    </cfRule>
  </conditionalFormatting>
  <conditionalFormatting sqref="E2">
    <cfRule type="expression" dxfId="8" priority="17" stopIfTrue="1">
      <formula>$A$5:$A$67&lt;500</formula>
    </cfRule>
  </conditionalFormatting>
  <conditionalFormatting sqref="J1">
    <cfRule type="expression" dxfId="7" priority="10" stopIfTrue="1">
      <formula>$A:$A&lt;500</formula>
    </cfRule>
  </conditionalFormatting>
  <conditionalFormatting sqref="J2">
    <cfRule type="cellIs" dxfId="6" priority="9" operator="lessThan">
      <formula>0.01</formula>
    </cfRule>
  </conditionalFormatting>
  <conditionalFormatting sqref="G2">
    <cfRule type="cellIs" dxfId="5" priority="7" operator="lessThan">
      <formula>0</formula>
    </cfRule>
  </conditionalFormatting>
  <conditionalFormatting sqref="F2">
    <cfRule type="containsErrors" dxfId="4" priority="6">
      <formula>ISERROR(F2)</formula>
    </cfRule>
  </conditionalFormatting>
  <conditionalFormatting sqref="H2">
    <cfRule type="containsErrors" dxfId="3" priority="4">
      <formula>ISERROR(H2)</formula>
    </cfRule>
  </conditionalFormatting>
  <conditionalFormatting sqref="F5:G67">
    <cfRule type="containsErrors" dxfId="2" priority="3">
      <formula>ISERROR(F5)</formula>
    </cfRule>
  </conditionalFormatting>
  <conditionalFormatting sqref="I5:I67">
    <cfRule type="containsErrors" dxfId="1" priority="2">
      <formula>ISERROR(I5)</formula>
    </cfRule>
  </conditionalFormatting>
  <conditionalFormatting sqref="A5:A67">
    <cfRule type="cellIs" dxfId="0" priority="1" operator="lessThan">
      <formula>500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3"/>
  <sheetViews>
    <sheetView workbookViewId="0">
      <selection activeCell="A11" sqref="A11"/>
    </sheetView>
  </sheetViews>
  <sheetFormatPr defaultRowHeight="15" x14ac:dyDescent="0.2"/>
  <cols>
    <col min="1" max="16384" width="8.88671875" style="9"/>
  </cols>
  <sheetData>
    <row r="4" spans="1:1" ht="15.75" x14ac:dyDescent="0.25">
      <c r="A4" s="43" t="s">
        <v>10</v>
      </c>
    </row>
    <row r="5" spans="1:1" ht="15.75" x14ac:dyDescent="0.25">
      <c r="A5" s="43"/>
    </row>
    <row r="6" spans="1:1" ht="15.75" x14ac:dyDescent="0.25">
      <c r="A6" s="43"/>
    </row>
    <row r="7" spans="1:1" x14ac:dyDescent="0.2">
      <c r="A7" s="44" t="s">
        <v>20</v>
      </c>
    </row>
    <row r="8" spans="1:1" ht="15.75" x14ac:dyDescent="0.25">
      <c r="A8" s="43"/>
    </row>
    <row r="9" spans="1:1" x14ac:dyDescent="0.2">
      <c r="A9" s="9" t="s">
        <v>21</v>
      </c>
    </row>
    <row r="11" spans="1:1" x14ac:dyDescent="0.2">
      <c r="A11" s="9" t="s">
        <v>26</v>
      </c>
    </row>
    <row r="13" spans="1:1" x14ac:dyDescent="0.2">
      <c r="A13" s="9" t="s">
        <v>27</v>
      </c>
    </row>
    <row r="15" spans="1:1" x14ac:dyDescent="0.2">
      <c r="A15" s="9" t="s">
        <v>28</v>
      </c>
    </row>
    <row r="17" spans="1:1" x14ac:dyDescent="0.2">
      <c r="A17" s="9" t="s">
        <v>29</v>
      </c>
    </row>
    <row r="19" spans="1:1" x14ac:dyDescent="0.2">
      <c r="A19" s="9" t="s">
        <v>30</v>
      </c>
    </row>
    <row r="21" spans="1:1" x14ac:dyDescent="0.2">
      <c r="A21" s="9" t="s">
        <v>31</v>
      </c>
    </row>
    <row r="23" spans="1:1" x14ac:dyDescent="0.2">
      <c r="A23" s="9" t="s">
        <v>32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inserimento dati</vt:lpstr>
      <vt:lpstr>report</vt:lpstr>
      <vt:lpstr>Istruzioni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GIACOMELLI</dc:creator>
  <cp:lastModifiedBy>STEFANO GIACOMELLI</cp:lastModifiedBy>
  <dcterms:created xsi:type="dcterms:W3CDTF">2016-02-08T10:07:26Z</dcterms:created>
  <dcterms:modified xsi:type="dcterms:W3CDTF">2016-02-10T08:53:00Z</dcterms:modified>
</cp:coreProperties>
</file>